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390" windowWidth="15360" windowHeight="10395" activeTab="1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<sst xmlns="http://schemas.openxmlformats.org/spreadsheetml/2006/main" count="140" uniqueCount="127">
  <si>
    <t>5</t>
  </si>
  <si>
    <t>6</t>
  </si>
  <si>
    <t>7</t>
  </si>
  <si>
    <t>(тыс.руб.)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</si>
  <si>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</si>
  <si>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</si>
  <si>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</si>
  <si>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</si>
  <si>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</si>
  <si>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</si>
  <si>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</si>
  <si>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</si>
  <si>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</si>
  <si>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</si>
  <si>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</si>
  <si>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</si>
  <si>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</si>
  <si>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</si>
  <si>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</si>
  <si>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</si>
  <si>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</si>
  <si>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</si>
  <si>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</si>
  <si>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</si>
  <si>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</si>
  <si>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</si>
  <si>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</si>
  <si>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</si>
  <si>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</si>
  <si>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</si>
  <si>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</si>
  <si>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</si>
  <si>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</si>
  <si>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</si>
  <si>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</si>
  <si>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</si>
  <si>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</si>
  <si>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</si>
  <si>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</si>
  <si>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</si>
  <si>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</si>
  <si>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</si>
  <si>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</si>
  <si>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</si>
  <si>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</si>
  <si>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</si>
  <si>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</si>
  <si>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</si>
  <si>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</si>
  <si>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</si>
  <si>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</si>
  <si>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</si>
  <si>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</si>
  <si>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</si>
  <si>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</si>
  <si>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</si>
  <si>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</si>
  <si>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</si>
  <si>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</si>
  <si>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</si>
  <si>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</si>
  <si>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</si>
  <si>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</si>
  <si>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</si>
  <si>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</si>
  <si>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</si>
  <si>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</si>
  <si>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</si>
  <si>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</si>
  <si>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</si>
  <si>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</si>
  <si>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</si>
  <si>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</si>
  <si>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</si>
  <si>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</si>
  <si>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</si>
  <si>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</si>
  <si>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</si>
  <si>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</si>
  <si>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>в разрезе муниципальных программ Верхнеландеховского муниципального района и непрограммных направлений деятельности</t>
  </si>
  <si>
    <t>Развитие образования Верхнеландеховского муниципального района</t>
  </si>
  <si>
    <t>Развитие культуры и туризма в Верхнеландеховском муниципальном районе</t>
  </si>
  <si>
    <t>Развитие физической культуры и  спорта в Верхнеландеховском муниципальном районе</t>
  </si>
  <si>
    <t>Молодое поколение</t>
  </si>
  <si>
    <t>Забота и внимание</t>
  </si>
  <si>
    <t>Обеспечение доступным и комфортным жильем граждан Верхнеландеховского муниципального района</t>
  </si>
  <si>
    <t>Развитие транспортной системы Верхнеландеховского муниципального района</t>
  </si>
  <si>
    <t>Охрана окружающей среды в Верхнеландеховском муниципальном районе</t>
  </si>
  <si>
    <t>Поддержка и развитие информационно-коммуникационных технологий в Верхнеландеховском муниципальном районе</t>
  </si>
  <si>
    <t>Организация деятельности органов местного самоуправления Верхнеландеховского муниципального района на решение вопросов местного значения</t>
  </si>
  <si>
    <t>Содействие развитию малого и среднего предпринимательства в Верхнеландеховском муниципальном районе</t>
  </si>
  <si>
    <t>Управление имуществом Верхнеландеховского муниципального района</t>
  </si>
  <si>
    <t>Предупреждение и ликвидация чрезвычайных ситуаций в Верхнеландеховском муниципальном районе</t>
  </si>
  <si>
    <t>Повышение качества и доступности государственных и муниципальных услуг в Верхнеландеховском муниципальном районе</t>
  </si>
  <si>
    <t>Обеспечение функционирования систем жизнеобеспечения на территориях сельских поселений Верхнеландеховского муниципального района</t>
  </si>
  <si>
    <t>Непрограммные направления деятельности:</t>
  </si>
  <si>
    <t>Наказы избирателей депутатам Ивановской областной Думы</t>
  </si>
  <si>
    <t>Обеспечение услугами жилищно-коммунального хозяйства населения городского поселения</t>
  </si>
  <si>
    <t>Благоустройство территории городского поселения</t>
  </si>
  <si>
    <t>Пожарная безопасность на территории городского поселения</t>
  </si>
  <si>
    <t>Организация культурно-массовых мероприятий на территории городского поселения</t>
  </si>
  <si>
    <t>ВСЕГО РАСХОДОВ:</t>
  </si>
  <si>
    <t>Муниципальные программы Верхнеландеховского муниципального района:</t>
  </si>
  <si>
    <t>Судебная система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</si>
  <si>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</si>
  <si>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градостроительной деятельности Верхнеландеховского муниципального района</t>
  </si>
  <si>
    <t xml:space="preserve"> 000 0105 0000000000 000</t>
  </si>
  <si>
    <t xml:space="preserve"> 000 0605 0000000000 000</t>
  </si>
  <si>
    <t>Другие вопросы в области окружающей среды</t>
  </si>
  <si>
    <t>Дополнительное образование детей</t>
  </si>
  <si>
    <t>Контрольно счетная комиссия Верхнеландеховского муниципального района</t>
  </si>
  <si>
    <t>Мероприятия по энергосбережению и повышению энергетической эффективности</t>
  </si>
  <si>
    <t>Предоставление мер социальной поддержки детям-сиротам и детям, оставшимся без попечения родителей, лицам из числа указанной категории граждан</t>
  </si>
  <si>
    <t>Проведение Всероссийской переписи населения</t>
  </si>
  <si>
    <t>св. 200%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</si>
  <si>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</si>
  <si>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Исполнение бюджетных назначений по расходам в 2022 году, динамика исполнения расходной части в 2021-2022 годах</t>
  </si>
  <si>
    <t xml:space="preserve">динамика расходов 2022/2021 </t>
  </si>
  <si>
    <t>план на 2022 год</t>
  </si>
  <si>
    <t>Проведение кадастровых работ в целях образования земельных участков, государственная собственность на которые не разграничена на территории Верхнеландеховского муниципального района</t>
  </si>
  <si>
    <t>динамика расходов 2022/2021</t>
  </si>
  <si>
    <t>Защита населения и территории от чрезвычайных ситуаций природного и техногенного характера, пожарная безопасность</t>
  </si>
  <si>
    <t>по состоянию на 01.01.2023</t>
  </si>
  <si>
    <t>исполнено на 01.01.2022</t>
  </si>
  <si>
    <t>исполнено на 01.01.2023</t>
  </si>
  <si>
    <t>% исполнения на 01.01.2023</t>
  </si>
  <si>
    <t>св.200%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</si>
</sst>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0.000000000000%"/>
    <numFmt numFmtId="184" formatCode="0.0000000000000%"/>
    <numFmt numFmtId="185" formatCode="0.00000000000000%"/>
    <numFmt numFmtId="186" formatCode="0.000000000000000%"/>
    <numFmt numFmtId="187" formatCode="0.0000000000000000%"/>
    <numFmt numFmtId="188" formatCode="0.00000000000000000%"/>
    <numFmt numFmtId="189" formatCode="0.000000000000000000%"/>
    <numFmt numFmtId="190" formatCode="[$-FC19]d\ mmmm\ yyyy\ &quot;г.&quot;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2" fontId="31" fillId="20" borderId="1">
      <alignment horizontal="right" vertical="top" shrinkToFit="1"/>
      <protection/>
    </xf>
    <xf numFmtId="49" fontId="32" fillId="0" borderId="2">
      <alignment horizontal="center" wrapText="1"/>
      <protection/>
    </xf>
    <xf numFmtId="49" fontId="32" fillId="0" borderId="3">
      <alignment horizontal="center" wrapText="1"/>
      <protection/>
    </xf>
    <xf numFmtId="49" fontId="32" fillId="0" borderId="4">
      <alignment horizontal="center"/>
      <protection/>
    </xf>
    <xf numFmtId="4" fontId="32" fillId="0" borderId="4">
      <alignment horizontal="right"/>
      <protection/>
    </xf>
    <xf numFmtId="0" fontId="32" fillId="0" borderId="5">
      <alignment horizontal="left" wrapText="1"/>
      <protection/>
    </xf>
    <xf numFmtId="0" fontId="33" fillId="0" borderId="6">
      <alignment horizontal="left" wrapText="1"/>
      <protection/>
    </xf>
    <xf numFmtId="0" fontId="32" fillId="0" borderId="7">
      <alignment horizontal="left" wrapText="1" indent="2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8" applyNumberFormat="0" applyAlignment="0" applyProtection="0"/>
    <xf numFmtId="0" fontId="35" fillId="28" borderId="9" applyNumberFormat="0" applyAlignment="0" applyProtection="0"/>
    <xf numFmtId="0" fontId="36" fillId="28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29" borderId="14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8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5" applyNumberFormat="0" applyFont="0" applyAlignment="0" applyProtection="0"/>
    <xf numFmtId="9" fontId="0" fillId="0" borderId="0" applyFont="0" applyFill="0" applyBorder="0" applyAlignment="0" applyProtection="0"/>
    <xf numFmtId="0" fontId="46" fillId="0" borderId="16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9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9" fillId="5" borderId="17" xfId="0" applyFont="1" applyFill="1" applyBorder="1" applyAlignment="1">
      <alignment horizontal="center" vertical="top" wrapText="1"/>
    </xf>
    <xf numFmtId="49" fontId="49" fillId="5" borderId="17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73" fontId="50" fillId="5" borderId="17" xfId="0" applyNumberFormat="1" applyFont="1" applyFill="1" applyBorder="1" applyAlignment="1">
      <alignment horizontal="right" vertical="top"/>
    </xf>
    <xf numFmtId="0" fontId="51" fillId="0" borderId="0" xfId="0" applyFont="1" applyAlignment="1">
      <alignment/>
    </xf>
    <xf numFmtId="0" fontId="0" fillId="0" borderId="0" xfId="0" applyAlignment="1">
      <alignment/>
    </xf>
    <xf numFmtId="49" fontId="49" fillId="2" borderId="18" xfId="0" applyNumberFormat="1" applyFont="1" applyFill="1" applyBorder="1" applyAlignment="1">
      <alignment horizontal="center"/>
    </xf>
    <xf numFmtId="49" fontId="49" fillId="2" borderId="17" xfId="0" applyNumberFormat="1" applyFont="1" applyFill="1" applyBorder="1" applyAlignment="1">
      <alignment horizontal="center"/>
    </xf>
    <xf numFmtId="49" fontId="49" fillId="2" borderId="19" xfId="0" applyNumberFormat="1" applyFont="1" applyFill="1" applyBorder="1" applyAlignment="1">
      <alignment horizontal="center"/>
    </xf>
    <xf numFmtId="173" fontId="50" fillId="2" borderId="17" xfId="0" applyNumberFormat="1" applyFont="1" applyFill="1" applyBorder="1" applyAlignment="1">
      <alignment horizontal="center" vertical="top"/>
    </xf>
    <xf numFmtId="172" fontId="50" fillId="2" borderId="17" xfId="0" applyNumberFormat="1" applyFont="1" applyFill="1" applyBorder="1" applyAlignment="1">
      <alignment horizontal="center" vertical="top"/>
    </xf>
    <xf numFmtId="172" fontId="49" fillId="2" borderId="17" xfId="0" applyNumberFormat="1" applyFont="1" applyFill="1" applyBorder="1" applyAlignment="1">
      <alignment horizontal="center" vertical="top"/>
    </xf>
    <xf numFmtId="0" fontId="49" fillId="0" borderId="0" xfId="0" applyFont="1" applyAlignment="1">
      <alignment horizontal="right"/>
    </xf>
    <xf numFmtId="172" fontId="50" fillId="5" borderId="17" xfId="0" applyNumberFormat="1" applyFont="1" applyFill="1" applyBorder="1" applyAlignment="1">
      <alignment horizontal="center" vertical="top"/>
    </xf>
    <xf numFmtId="172" fontId="49" fillId="5" borderId="17" xfId="0" applyNumberFormat="1" applyFont="1" applyFill="1" applyBorder="1" applyAlignment="1">
      <alignment horizontal="center" vertical="top"/>
    </xf>
    <xf numFmtId="0" fontId="49" fillId="5" borderId="17" xfId="0" applyFont="1" applyFill="1" applyBorder="1" applyAlignment="1">
      <alignment horizontal="center" vertical="center" wrapText="1"/>
    </xf>
    <xf numFmtId="49" fontId="0" fillId="5" borderId="17" xfId="0" applyNumberFormat="1" applyFill="1" applyBorder="1" applyAlignment="1">
      <alignment horizontal="center"/>
    </xf>
    <xf numFmtId="0" fontId="49" fillId="5" borderId="17" xfId="0" applyFont="1" applyFill="1" applyBorder="1" applyAlignment="1">
      <alignment vertical="top" wrapText="1"/>
    </xf>
    <xf numFmtId="0" fontId="50" fillId="5" borderId="17" xfId="0" applyFont="1" applyFill="1" applyBorder="1" applyAlignment="1">
      <alignment vertical="top" wrapText="1"/>
    </xf>
    <xf numFmtId="0" fontId="52" fillId="5" borderId="17" xfId="0" applyFont="1" applyFill="1" applyBorder="1" applyAlignment="1">
      <alignment vertical="top" wrapText="1"/>
    </xf>
    <xf numFmtId="173" fontId="49" fillId="34" borderId="17" xfId="0" applyNumberFormat="1" applyFont="1" applyFill="1" applyBorder="1" applyAlignment="1">
      <alignment horizontal="center" vertical="top"/>
    </xf>
    <xf numFmtId="173" fontId="49" fillId="34" borderId="17" xfId="0" applyNumberFormat="1" applyFont="1" applyFill="1" applyBorder="1" applyAlignment="1">
      <alignment horizontal="right" vertical="top"/>
    </xf>
    <xf numFmtId="10" fontId="49" fillId="5" borderId="17" xfId="0" applyNumberFormat="1" applyFont="1" applyFill="1" applyBorder="1" applyAlignment="1">
      <alignment horizontal="center" vertical="top"/>
    </xf>
    <xf numFmtId="173" fontId="53" fillId="34" borderId="1" xfId="33" applyNumberFormat="1" applyFont="1" applyFill="1" applyAlignment="1" applyProtection="1">
      <alignment horizontal="center" vertical="top" shrinkToFit="1"/>
      <protection/>
    </xf>
    <xf numFmtId="173" fontId="3" fillId="34" borderId="17" xfId="0" applyNumberFormat="1" applyFont="1" applyFill="1" applyBorder="1" applyAlignment="1">
      <alignment horizontal="right" vertical="top"/>
    </xf>
    <xf numFmtId="0" fontId="5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34" borderId="17" xfId="60" applyFont="1" applyFill="1" applyBorder="1" applyAlignment="1">
      <alignment horizontal="center" vertical="top"/>
      <protection/>
    </xf>
    <xf numFmtId="49" fontId="49" fillId="34" borderId="20" xfId="0" applyNumberFormat="1" applyFont="1" applyFill="1" applyBorder="1" applyAlignment="1">
      <alignment horizontal="center"/>
    </xf>
    <xf numFmtId="49" fontId="49" fillId="34" borderId="21" xfId="0" applyNumberFormat="1" applyFont="1" applyFill="1" applyBorder="1" applyAlignment="1">
      <alignment horizontal="center"/>
    </xf>
    <xf numFmtId="0" fontId="52" fillId="34" borderId="17" xfId="40" applyNumberFormat="1" applyFont="1" applyFill="1" applyBorder="1" applyAlignment="1" applyProtection="1">
      <alignment horizontal="left" vertical="top" wrapText="1"/>
      <protection/>
    </xf>
    <xf numFmtId="49" fontId="52" fillId="34" borderId="17" xfId="36" applyNumberFormat="1" applyFont="1" applyFill="1" applyBorder="1" applyAlignment="1" applyProtection="1">
      <alignment horizontal="center" vertical="top"/>
      <protection/>
    </xf>
    <xf numFmtId="0" fontId="54" fillId="34" borderId="17" xfId="40" applyNumberFormat="1" applyFont="1" applyFill="1" applyBorder="1" applyAlignment="1" applyProtection="1">
      <alignment horizontal="left" vertical="top" wrapText="1"/>
      <protection/>
    </xf>
    <xf numFmtId="49" fontId="54" fillId="34" borderId="17" xfId="36" applyNumberFormat="1" applyFont="1" applyFill="1" applyBorder="1" applyAlignment="1" applyProtection="1">
      <alignment horizontal="center" vertical="top"/>
      <protection/>
    </xf>
    <xf numFmtId="0" fontId="52" fillId="34" borderId="17" xfId="38" applyNumberFormat="1" applyFont="1" applyFill="1" applyBorder="1" applyAlignment="1" applyProtection="1">
      <alignment horizontal="left" vertical="top" wrapText="1"/>
      <protection/>
    </xf>
    <xf numFmtId="49" fontId="52" fillId="34" borderId="17" xfId="34" applyNumberFormat="1" applyFont="1" applyFill="1" applyBorder="1" applyAlignment="1" applyProtection="1">
      <alignment horizontal="center" vertical="top" wrapText="1"/>
      <protection/>
    </xf>
    <xf numFmtId="0" fontId="49" fillId="34" borderId="22" xfId="0" applyFont="1" applyFill="1" applyBorder="1" applyAlignment="1">
      <alignment horizontal="center" vertical="top" wrapText="1"/>
    </xf>
    <xf numFmtId="0" fontId="49" fillId="34" borderId="17" xfId="0" applyFont="1" applyFill="1" applyBorder="1" applyAlignment="1">
      <alignment horizontal="center" vertical="top" wrapText="1"/>
    </xf>
    <xf numFmtId="0" fontId="49" fillId="34" borderId="19" xfId="0" applyFont="1" applyFill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101" xfId="34"/>
    <cellStyle name="xl102" xfId="35"/>
    <cellStyle name="xl103" xfId="36"/>
    <cellStyle name="xl105" xfId="37"/>
    <cellStyle name="xl89" xfId="38"/>
    <cellStyle name="xl91" xfId="39"/>
    <cellStyle name="xl9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zoomScale="90" zoomScaleNormal="9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42" sqref="G42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28" t="s">
        <v>116</v>
      </c>
      <c r="B2" s="29"/>
      <c r="C2" s="29"/>
      <c r="D2" s="29"/>
      <c r="E2" s="29"/>
      <c r="F2" s="29"/>
      <c r="G2" s="29"/>
    </row>
    <row r="3" spans="1:7" ht="22.5" customHeight="1">
      <c r="A3" s="30" t="s">
        <v>4</v>
      </c>
      <c r="B3" s="29"/>
      <c r="C3" s="29"/>
      <c r="D3" s="29"/>
      <c r="E3" s="29"/>
      <c r="F3" s="29"/>
      <c r="G3" s="29"/>
    </row>
    <row r="4" spans="1:7" ht="15">
      <c r="A4" s="31" t="s">
        <v>122</v>
      </c>
      <c r="B4" s="32"/>
      <c r="C4" s="32"/>
      <c r="D4" s="32"/>
      <c r="E4" s="32"/>
      <c r="F4" s="32"/>
      <c r="G4" s="32"/>
    </row>
    <row r="5" spans="1:7" ht="15">
      <c r="A5" s="1"/>
      <c r="B5" s="1"/>
      <c r="D5" s="1"/>
      <c r="E5" s="1"/>
      <c r="F5" s="1"/>
      <c r="G5" s="15" t="s">
        <v>3</v>
      </c>
    </row>
    <row r="6" spans="1:7" ht="63" customHeight="1">
      <c r="A6" s="35" t="s">
        <v>73</v>
      </c>
      <c r="B6" s="35" t="s">
        <v>74</v>
      </c>
      <c r="C6" s="44" t="s">
        <v>123</v>
      </c>
      <c r="D6" s="45" t="s">
        <v>118</v>
      </c>
      <c r="E6" s="45" t="s">
        <v>124</v>
      </c>
      <c r="F6" s="45" t="s">
        <v>125</v>
      </c>
      <c r="G6" s="46" t="s">
        <v>120</v>
      </c>
    </row>
    <row r="7" spans="1:7" ht="15">
      <c r="A7" s="36">
        <v>1</v>
      </c>
      <c r="B7" s="37" t="s">
        <v>75</v>
      </c>
      <c r="C7" s="9" t="s">
        <v>76</v>
      </c>
      <c r="D7" s="9" t="s">
        <v>77</v>
      </c>
      <c r="E7" s="10" t="s">
        <v>0</v>
      </c>
      <c r="F7" s="10" t="s">
        <v>1</v>
      </c>
      <c r="G7" s="11" t="s">
        <v>2</v>
      </c>
    </row>
    <row r="8" spans="1:7" ht="31.5">
      <c r="A8" s="38" t="s">
        <v>5</v>
      </c>
      <c r="B8" s="39" t="s">
        <v>6</v>
      </c>
      <c r="C8" s="12">
        <f>C9+C10+C12+C13+C14+C11</f>
        <v>31675.100000000002</v>
      </c>
      <c r="D8" s="12">
        <f>D9+D10+D12+D13+D14+D11</f>
        <v>37864.8</v>
      </c>
      <c r="E8" s="12">
        <f>E9+E10+E12+E13+E14+E11</f>
        <v>36991.7</v>
      </c>
      <c r="F8" s="13">
        <f aca="true" t="shared" si="0" ref="F8:F15">E8/D8</f>
        <v>0.9769416450106694</v>
      </c>
      <c r="G8" s="13">
        <f>E8/C8</f>
        <v>1.1678479310246848</v>
      </c>
    </row>
    <row r="9" spans="1:7" ht="52.5" customHeight="1">
      <c r="A9" s="40" t="s">
        <v>7</v>
      </c>
      <c r="B9" s="41" t="s">
        <v>8</v>
      </c>
      <c r="C9" s="23">
        <v>1212</v>
      </c>
      <c r="D9" s="23">
        <v>1340.9</v>
      </c>
      <c r="E9" s="23">
        <v>1331.3</v>
      </c>
      <c r="F9" s="14">
        <f t="shared" si="0"/>
        <v>0.992840629427996</v>
      </c>
      <c r="G9" s="14">
        <f aca="true" t="shared" si="1" ref="G9:G44">E9/C9</f>
        <v>1.0984323432343235</v>
      </c>
    </row>
    <row r="10" spans="1:7" ht="79.5" customHeight="1">
      <c r="A10" s="40" t="s">
        <v>9</v>
      </c>
      <c r="B10" s="41" t="s">
        <v>10</v>
      </c>
      <c r="C10" s="23">
        <v>12139.4</v>
      </c>
      <c r="D10" s="23">
        <v>14461.6</v>
      </c>
      <c r="E10" s="23">
        <v>14043.3</v>
      </c>
      <c r="F10" s="14">
        <f t="shared" si="0"/>
        <v>0.9710751230845825</v>
      </c>
      <c r="G10" s="14">
        <f t="shared" si="1"/>
        <v>1.156836416956357</v>
      </c>
    </row>
    <row r="11" spans="1:7" ht="15.75">
      <c r="A11" s="40" t="s">
        <v>103</v>
      </c>
      <c r="B11" s="41" t="s">
        <v>106</v>
      </c>
      <c r="C11" s="23">
        <v>0</v>
      </c>
      <c r="D11" s="23">
        <v>5.5</v>
      </c>
      <c r="E11" s="23">
        <v>5.5</v>
      </c>
      <c r="F11" s="14">
        <f t="shared" si="0"/>
        <v>1</v>
      </c>
      <c r="G11" s="14"/>
    </row>
    <row r="12" spans="1:7" ht="63">
      <c r="A12" s="40" t="s">
        <v>11</v>
      </c>
      <c r="B12" s="41" t="s">
        <v>12</v>
      </c>
      <c r="C12" s="23">
        <v>4758</v>
      </c>
      <c r="D12" s="23">
        <v>6075.7</v>
      </c>
      <c r="E12" s="23">
        <v>6022.3</v>
      </c>
      <c r="F12" s="14">
        <f t="shared" si="0"/>
        <v>0.9912108892802476</v>
      </c>
      <c r="G12" s="14">
        <f>E12/C12</f>
        <v>1.2657208911307272</v>
      </c>
    </row>
    <row r="13" spans="1:7" ht="15.75">
      <c r="A13" s="40" t="s">
        <v>13</v>
      </c>
      <c r="B13" s="41" t="s">
        <v>14</v>
      </c>
      <c r="C13" s="23">
        <v>0</v>
      </c>
      <c r="D13" s="23">
        <v>150</v>
      </c>
      <c r="E13" s="23">
        <v>0</v>
      </c>
      <c r="F13" s="14">
        <f t="shared" si="0"/>
        <v>0</v>
      </c>
      <c r="G13" s="14"/>
    </row>
    <row r="14" spans="1:7" ht="15.75">
      <c r="A14" s="40" t="s">
        <v>15</v>
      </c>
      <c r="B14" s="41" t="s">
        <v>16</v>
      </c>
      <c r="C14" s="23">
        <v>13565.7</v>
      </c>
      <c r="D14" s="23">
        <v>15831.1</v>
      </c>
      <c r="E14" s="23">
        <v>15589.3</v>
      </c>
      <c r="F14" s="14">
        <f t="shared" si="0"/>
        <v>0.9847262666523487</v>
      </c>
      <c r="G14" s="14">
        <f t="shared" si="1"/>
        <v>1.1491703340041426</v>
      </c>
    </row>
    <row r="15" spans="1:7" ht="67.5" customHeight="1">
      <c r="A15" s="38" t="s">
        <v>17</v>
      </c>
      <c r="B15" s="39" t="s">
        <v>18</v>
      </c>
      <c r="C15" s="12">
        <f>C16+C17</f>
        <v>255.3</v>
      </c>
      <c r="D15" s="12">
        <f>D16+D17</f>
        <v>371.2</v>
      </c>
      <c r="E15" s="12">
        <f>E16+E17</f>
        <v>371.2</v>
      </c>
      <c r="F15" s="13">
        <f t="shared" si="0"/>
        <v>1</v>
      </c>
      <c r="G15" s="13">
        <f t="shared" si="1"/>
        <v>1.4539757148452799</v>
      </c>
    </row>
    <row r="16" spans="1:7" ht="63" hidden="1">
      <c r="A16" s="40" t="s">
        <v>19</v>
      </c>
      <c r="B16" s="41" t="s">
        <v>20</v>
      </c>
      <c r="C16" s="23"/>
      <c r="D16" s="23"/>
      <c r="E16" s="23"/>
      <c r="F16" s="14"/>
      <c r="G16" s="14" t="e">
        <f t="shared" si="1"/>
        <v>#DIV/0!</v>
      </c>
    </row>
    <row r="17" spans="1:7" ht="63">
      <c r="A17" s="40" t="s">
        <v>121</v>
      </c>
      <c r="B17" s="41" t="s">
        <v>21</v>
      </c>
      <c r="C17" s="23">
        <v>255.3</v>
      </c>
      <c r="D17" s="23">
        <v>371.2</v>
      </c>
      <c r="E17" s="23">
        <v>371.2</v>
      </c>
      <c r="F17" s="14">
        <f>E17/D17</f>
        <v>1</v>
      </c>
      <c r="G17" s="14">
        <f t="shared" si="1"/>
        <v>1.4539757148452799</v>
      </c>
    </row>
    <row r="18" spans="1:7" ht="15.75">
      <c r="A18" s="38" t="s">
        <v>22</v>
      </c>
      <c r="B18" s="39" t="s">
        <v>23</v>
      </c>
      <c r="C18" s="12">
        <f>C19+C20+C21+C22</f>
        <v>7593.7</v>
      </c>
      <c r="D18" s="12">
        <f>D19+D20+D21+D22</f>
        <v>11148</v>
      </c>
      <c r="E18" s="12">
        <f>E19+E20+E21+E22</f>
        <v>8547.1</v>
      </c>
      <c r="F18" s="13">
        <f aca="true" t="shared" si="2" ref="F18:F32">E18/D18</f>
        <v>0.7666935773232867</v>
      </c>
      <c r="G18" s="13">
        <f t="shared" si="1"/>
        <v>1.1255514439601249</v>
      </c>
    </row>
    <row r="19" spans="1:7" ht="15.75">
      <c r="A19" s="40" t="s">
        <v>24</v>
      </c>
      <c r="B19" s="41" t="s">
        <v>25</v>
      </c>
      <c r="C19" s="23">
        <v>13.2</v>
      </c>
      <c r="D19" s="23">
        <v>306.4</v>
      </c>
      <c r="E19" s="23">
        <v>231.8</v>
      </c>
      <c r="F19" s="14">
        <f t="shared" si="2"/>
        <v>0.7565274151436032</v>
      </c>
      <c r="G19" s="14" t="s">
        <v>126</v>
      </c>
    </row>
    <row r="20" spans="1:7" ht="15.75">
      <c r="A20" s="40" t="s">
        <v>26</v>
      </c>
      <c r="B20" s="41" t="s">
        <v>27</v>
      </c>
      <c r="C20" s="23">
        <v>381.5</v>
      </c>
      <c r="D20" s="23">
        <v>470.7</v>
      </c>
      <c r="E20" s="23">
        <v>470.7</v>
      </c>
      <c r="F20" s="14">
        <f t="shared" si="2"/>
        <v>1</v>
      </c>
      <c r="G20" s="14">
        <f t="shared" si="1"/>
        <v>1.2338138925294888</v>
      </c>
    </row>
    <row r="21" spans="1:7" ht="15.75">
      <c r="A21" s="40" t="s">
        <v>28</v>
      </c>
      <c r="B21" s="41" t="s">
        <v>29</v>
      </c>
      <c r="C21" s="23">
        <v>7159.6</v>
      </c>
      <c r="D21" s="23">
        <v>10200.4</v>
      </c>
      <c r="E21" s="23">
        <v>7777.1</v>
      </c>
      <c r="F21" s="14">
        <f t="shared" si="2"/>
        <v>0.7624308850633309</v>
      </c>
      <c r="G21" s="14">
        <f t="shared" si="1"/>
        <v>1.0862478350745852</v>
      </c>
    </row>
    <row r="22" spans="1:7" ht="31.5">
      <c r="A22" s="40" t="s">
        <v>30</v>
      </c>
      <c r="B22" s="41" t="s">
        <v>31</v>
      </c>
      <c r="C22" s="23">
        <v>39.4</v>
      </c>
      <c r="D22" s="23">
        <v>170.5</v>
      </c>
      <c r="E22" s="23">
        <v>67.5</v>
      </c>
      <c r="F22" s="14">
        <f t="shared" si="2"/>
        <v>0.39589442815249265</v>
      </c>
      <c r="G22" s="14">
        <f t="shared" si="1"/>
        <v>1.7131979695431472</v>
      </c>
    </row>
    <row r="23" spans="1:7" ht="31.5">
      <c r="A23" s="38" t="s">
        <v>32</v>
      </c>
      <c r="B23" s="39" t="s">
        <v>33</v>
      </c>
      <c r="C23" s="12">
        <f>C24+C25+C26</f>
        <v>9344.900000000001</v>
      </c>
      <c r="D23" s="12">
        <f>D24+D25+D26</f>
        <v>8805.6</v>
      </c>
      <c r="E23" s="12">
        <f>E24+E25+E26</f>
        <v>7093.4</v>
      </c>
      <c r="F23" s="13">
        <f t="shared" si="2"/>
        <v>0.8055555555555555</v>
      </c>
      <c r="G23" s="13">
        <f t="shared" si="1"/>
        <v>0.7590664426585623</v>
      </c>
    </row>
    <row r="24" spans="1:7" ht="22.5" customHeight="1">
      <c r="A24" s="40" t="s">
        <v>34</v>
      </c>
      <c r="B24" s="41" t="s">
        <v>35</v>
      </c>
      <c r="C24" s="23">
        <v>370.8</v>
      </c>
      <c r="D24" s="26">
        <v>308.7</v>
      </c>
      <c r="E24" s="23">
        <v>308.7</v>
      </c>
      <c r="F24" s="14">
        <f t="shared" si="2"/>
        <v>1</v>
      </c>
      <c r="G24" s="14">
        <f t="shared" si="1"/>
        <v>0.8325242718446602</v>
      </c>
    </row>
    <row r="25" spans="1:7" ht="15.75">
      <c r="A25" s="40" t="s">
        <v>36</v>
      </c>
      <c r="B25" s="41" t="s">
        <v>37</v>
      </c>
      <c r="C25" s="23">
        <v>6121.1</v>
      </c>
      <c r="D25" s="26">
        <v>5990.5</v>
      </c>
      <c r="E25" s="23">
        <v>4420.1</v>
      </c>
      <c r="F25" s="14">
        <f t="shared" si="2"/>
        <v>0.7378515983640765</v>
      </c>
      <c r="G25" s="14">
        <f t="shared" si="1"/>
        <v>0.7221087712992763</v>
      </c>
    </row>
    <row r="26" spans="1:7" ht="23.25" customHeight="1">
      <c r="A26" s="40" t="s">
        <v>38</v>
      </c>
      <c r="B26" s="41" t="s">
        <v>39</v>
      </c>
      <c r="C26" s="23">
        <v>2853</v>
      </c>
      <c r="D26" s="26">
        <v>2506.4</v>
      </c>
      <c r="E26" s="23">
        <v>2364.6</v>
      </c>
      <c r="F26" s="14">
        <f t="shared" si="2"/>
        <v>0.9434248324289818</v>
      </c>
      <c r="G26" s="14">
        <f t="shared" si="1"/>
        <v>0.8288117770767612</v>
      </c>
    </row>
    <row r="27" spans="1:7" ht="15.75" hidden="1">
      <c r="A27" s="38" t="s">
        <v>40</v>
      </c>
      <c r="B27" s="39" t="s">
        <v>41</v>
      </c>
      <c r="C27" s="12">
        <f>C28</f>
        <v>0</v>
      </c>
      <c r="D27" s="12">
        <f>D28</f>
        <v>0</v>
      </c>
      <c r="E27" s="12">
        <f>E28</f>
        <v>0</v>
      </c>
      <c r="F27" s="13"/>
      <c r="G27" s="13" t="e">
        <f t="shared" si="1"/>
        <v>#DIV/0!</v>
      </c>
    </row>
    <row r="28" spans="1:7" ht="31.5" hidden="1">
      <c r="A28" s="40" t="s">
        <v>108</v>
      </c>
      <c r="B28" s="41" t="s">
        <v>107</v>
      </c>
      <c r="C28" s="23"/>
      <c r="D28" s="23">
        <v>0</v>
      </c>
      <c r="E28" s="23">
        <v>0</v>
      </c>
      <c r="F28" s="14"/>
      <c r="G28" s="14" t="e">
        <f t="shared" si="1"/>
        <v>#DIV/0!</v>
      </c>
    </row>
    <row r="29" spans="1:7" ht="15.75">
      <c r="A29" s="38" t="s">
        <v>42</v>
      </c>
      <c r="B29" s="39" t="s">
        <v>43</v>
      </c>
      <c r="C29" s="12">
        <f>C30+C31+C32+C33+C34+C35</f>
        <v>49429.399999999994</v>
      </c>
      <c r="D29" s="12">
        <f>D30+D31+D32+D33+D34+D35</f>
        <v>85380</v>
      </c>
      <c r="E29" s="12">
        <f>E30+E31+E32+E33+E34+E35</f>
        <v>84341.59999999999</v>
      </c>
      <c r="F29" s="13">
        <f t="shared" si="2"/>
        <v>0.9878379011478097</v>
      </c>
      <c r="G29" s="13">
        <f t="shared" si="1"/>
        <v>1.7063043451872772</v>
      </c>
    </row>
    <row r="30" spans="1:7" ht="15.75">
      <c r="A30" s="40" t="s">
        <v>44</v>
      </c>
      <c r="B30" s="41" t="s">
        <v>45</v>
      </c>
      <c r="C30" s="23">
        <v>13590.4</v>
      </c>
      <c r="D30" s="26">
        <v>23181</v>
      </c>
      <c r="E30" s="23">
        <v>22957.1</v>
      </c>
      <c r="F30" s="14">
        <f t="shared" si="2"/>
        <v>0.9903412277296061</v>
      </c>
      <c r="G30" s="14">
        <f t="shared" si="1"/>
        <v>1.6892144454909348</v>
      </c>
    </row>
    <row r="31" spans="1:7" ht="15.75">
      <c r="A31" s="40" t="s">
        <v>46</v>
      </c>
      <c r="B31" s="41" t="s">
        <v>47</v>
      </c>
      <c r="C31" s="23">
        <v>27880.7</v>
      </c>
      <c r="D31" s="26">
        <v>52829.2</v>
      </c>
      <c r="E31" s="23">
        <v>52132.7</v>
      </c>
      <c r="F31" s="14">
        <f t="shared" si="2"/>
        <v>0.9868160032709183</v>
      </c>
      <c r="G31" s="14">
        <f t="shared" si="1"/>
        <v>1.8698490353542054</v>
      </c>
    </row>
    <row r="32" spans="1:7" ht="17.25" customHeight="1">
      <c r="A32" s="40" t="s">
        <v>109</v>
      </c>
      <c r="B32" s="41" t="s">
        <v>48</v>
      </c>
      <c r="C32" s="23">
        <v>3110.6</v>
      </c>
      <c r="D32" s="26">
        <v>3233.6</v>
      </c>
      <c r="E32" s="23">
        <v>3179.8</v>
      </c>
      <c r="F32" s="14">
        <f t="shared" si="2"/>
        <v>0.9833621969322118</v>
      </c>
      <c r="G32" s="14">
        <f t="shared" si="1"/>
        <v>1.0222465119269595</v>
      </c>
    </row>
    <row r="33" spans="1:7" ht="32.25" customHeight="1" hidden="1">
      <c r="A33" s="40" t="s">
        <v>49</v>
      </c>
      <c r="B33" s="41" t="s">
        <v>50</v>
      </c>
      <c r="C33" s="23"/>
      <c r="D33" s="23"/>
      <c r="E33" s="23"/>
      <c r="F33" s="14"/>
      <c r="G33" s="14"/>
    </row>
    <row r="34" spans="1:7" ht="31.5">
      <c r="A34" s="40" t="s">
        <v>51</v>
      </c>
      <c r="B34" s="41" t="s">
        <v>52</v>
      </c>
      <c r="C34" s="23">
        <v>292.6</v>
      </c>
      <c r="D34" s="23">
        <v>781.7</v>
      </c>
      <c r="E34" s="23">
        <v>775.7</v>
      </c>
      <c r="F34" s="14">
        <f aca="true" t="shared" si="3" ref="F34:F44">E34/D34</f>
        <v>0.9923244211334271</v>
      </c>
      <c r="G34" s="14" t="s">
        <v>126</v>
      </c>
    </row>
    <row r="35" spans="1:7" ht="15.75">
      <c r="A35" s="40" t="s">
        <v>53</v>
      </c>
      <c r="B35" s="41" t="s">
        <v>54</v>
      </c>
      <c r="C35" s="23">
        <v>4555.1</v>
      </c>
      <c r="D35" s="23">
        <v>5354.5</v>
      </c>
      <c r="E35" s="23">
        <v>5296.3</v>
      </c>
      <c r="F35" s="14">
        <f t="shared" si="3"/>
        <v>0.9891306377813055</v>
      </c>
      <c r="G35" s="14">
        <f t="shared" si="1"/>
        <v>1.1627187108954797</v>
      </c>
    </row>
    <row r="36" spans="1:7" ht="15.75">
      <c r="A36" s="38" t="s">
        <v>55</v>
      </c>
      <c r="B36" s="39" t="s">
        <v>56</v>
      </c>
      <c r="C36" s="12">
        <f>C37</f>
        <v>1082.5</v>
      </c>
      <c r="D36" s="12">
        <f>D37</f>
        <v>1199.4</v>
      </c>
      <c r="E36" s="12">
        <f>E37</f>
        <v>1197.9</v>
      </c>
      <c r="F36" s="13">
        <f t="shared" si="3"/>
        <v>0.9987493746873437</v>
      </c>
      <c r="G36" s="13">
        <f t="shared" si="1"/>
        <v>1.106605080831409</v>
      </c>
    </row>
    <row r="37" spans="1:7" ht="15.75">
      <c r="A37" s="40" t="s">
        <v>57</v>
      </c>
      <c r="B37" s="41" t="s">
        <v>58</v>
      </c>
      <c r="C37" s="23">
        <v>1082.5</v>
      </c>
      <c r="D37" s="23">
        <v>1199.4</v>
      </c>
      <c r="E37" s="23">
        <v>1197.9</v>
      </c>
      <c r="F37" s="14">
        <f t="shared" si="3"/>
        <v>0.9987493746873437</v>
      </c>
      <c r="G37" s="14">
        <f t="shared" si="1"/>
        <v>1.106605080831409</v>
      </c>
    </row>
    <row r="38" spans="1:7" ht="15.75">
      <c r="A38" s="38" t="s">
        <v>59</v>
      </c>
      <c r="B38" s="39" t="s">
        <v>60</v>
      </c>
      <c r="C38" s="12">
        <f>C39+C40+C41</f>
        <v>2019.8</v>
      </c>
      <c r="D38" s="12">
        <f>D39+D40+D41</f>
        <v>2312.3999999999996</v>
      </c>
      <c r="E38" s="12">
        <f>E39+E40+E41</f>
        <v>2253.8999999999996</v>
      </c>
      <c r="F38" s="13">
        <f t="shared" si="3"/>
        <v>0.9747016087182149</v>
      </c>
      <c r="G38" s="13">
        <f t="shared" si="1"/>
        <v>1.1159025646103573</v>
      </c>
    </row>
    <row r="39" spans="1:7" ht="15.75">
      <c r="A39" s="40" t="s">
        <v>61</v>
      </c>
      <c r="B39" s="41" t="s">
        <v>62</v>
      </c>
      <c r="C39" s="23">
        <v>981.2</v>
      </c>
      <c r="D39" s="23">
        <v>998.7</v>
      </c>
      <c r="E39" s="23">
        <v>985.4</v>
      </c>
      <c r="F39" s="14">
        <f t="shared" si="3"/>
        <v>0.9866826874937418</v>
      </c>
      <c r="G39" s="14">
        <f t="shared" si="1"/>
        <v>1.0042804728903383</v>
      </c>
    </row>
    <row r="40" spans="1:7" ht="15.75">
      <c r="A40" s="40" t="s">
        <v>63</v>
      </c>
      <c r="B40" s="41" t="s">
        <v>64</v>
      </c>
      <c r="C40" s="23">
        <v>931.5</v>
      </c>
      <c r="D40" s="23">
        <v>559.9</v>
      </c>
      <c r="E40" s="23">
        <v>551.2</v>
      </c>
      <c r="F40" s="14">
        <f t="shared" si="3"/>
        <v>0.9844615109841044</v>
      </c>
      <c r="G40" s="14">
        <f t="shared" si="1"/>
        <v>0.5917337627482555</v>
      </c>
    </row>
    <row r="41" spans="1:7" ht="15.75">
      <c r="A41" s="40" t="s">
        <v>65</v>
      </c>
      <c r="B41" s="41" t="s">
        <v>66</v>
      </c>
      <c r="C41" s="23">
        <v>107.1</v>
      </c>
      <c r="D41" s="23">
        <v>753.8</v>
      </c>
      <c r="E41" s="23">
        <v>717.3</v>
      </c>
      <c r="F41" s="14">
        <f t="shared" si="3"/>
        <v>0.9515786680817193</v>
      </c>
      <c r="G41" s="14" t="s">
        <v>126</v>
      </c>
    </row>
    <row r="42" spans="1:7" ht="15.75">
      <c r="A42" s="38" t="s">
        <v>67</v>
      </c>
      <c r="B42" s="39" t="s">
        <v>68</v>
      </c>
      <c r="C42" s="12">
        <f>C43</f>
        <v>45.8</v>
      </c>
      <c r="D42" s="12">
        <f>D43</f>
        <v>66.6</v>
      </c>
      <c r="E42" s="12">
        <f>E43</f>
        <v>37.8</v>
      </c>
      <c r="F42" s="13">
        <f t="shared" si="3"/>
        <v>0.5675675675675675</v>
      </c>
      <c r="G42" s="13">
        <f t="shared" si="1"/>
        <v>0.8253275109170306</v>
      </c>
    </row>
    <row r="43" spans="1:7" ht="15.75">
      <c r="A43" s="40" t="s">
        <v>69</v>
      </c>
      <c r="B43" s="41" t="s">
        <v>70</v>
      </c>
      <c r="C43" s="23">
        <v>45.8</v>
      </c>
      <c r="D43" s="23">
        <v>66.6</v>
      </c>
      <c r="E43" s="23">
        <v>37.8</v>
      </c>
      <c r="F43" s="14">
        <f t="shared" si="3"/>
        <v>0.5675675675675675</v>
      </c>
      <c r="G43" s="14">
        <f t="shared" si="1"/>
        <v>0.8253275109170306</v>
      </c>
    </row>
    <row r="44" spans="1:7" ht="15.75">
      <c r="A44" s="42" t="s">
        <v>71</v>
      </c>
      <c r="B44" s="43" t="s">
        <v>72</v>
      </c>
      <c r="C44" s="12">
        <f>C8+C15+C18+C23+C27+C29+C36+C42+C38</f>
        <v>101446.5</v>
      </c>
      <c r="D44" s="12">
        <f>D8+D15+D18+D23+D27+D29+D36+D42+D38</f>
        <v>147148</v>
      </c>
      <c r="E44" s="12">
        <f>E8+E15+E18+E23+E27+E29+E36+E42+E38</f>
        <v>140834.59999999998</v>
      </c>
      <c r="F44" s="13">
        <f t="shared" si="3"/>
        <v>0.9570948976540624</v>
      </c>
      <c r="G44" s="13">
        <f t="shared" si="1"/>
        <v>1.388264750385671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2.42187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36" customHeight="1">
      <c r="A2" s="33" t="s">
        <v>116</v>
      </c>
      <c r="B2" s="34"/>
      <c r="C2" s="34"/>
      <c r="D2" s="34"/>
      <c r="E2" s="34"/>
      <c r="F2" s="34"/>
    </row>
    <row r="3" spans="1:6" ht="42" customHeight="1">
      <c r="A3" s="33" t="s">
        <v>79</v>
      </c>
      <c r="B3" s="33"/>
      <c r="C3" s="33"/>
      <c r="D3" s="33"/>
      <c r="E3" s="33"/>
      <c r="F3" s="33"/>
    </row>
    <row r="4" spans="1:6" ht="18.75">
      <c r="A4" s="1" t="s">
        <v>122</v>
      </c>
      <c r="B4" s="7"/>
      <c r="C4" s="8"/>
      <c r="D4" s="8"/>
      <c r="E4" s="8"/>
      <c r="F4" s="8"/>
    </row>
    <row r="5" spans="3:6" ht="15">
      <c r="C5" s="1"/>
      <c r="D5" s="1"/>
      <c r="E5" s="1"/>
      <c r="F5" s="15" t="s">
        <v>3</v>
      </c>
    </row>
    <row r="6" spans="1:6" ht="51.75" customHeight="1">
      <c r="A6" s="18" t="s">
        <v>78</v>
      </c>
      <c r="B6" s="3" t="s">
        <v>123</v>
      </c>
      <c r="C6" s="3" t="s">
        <v>118</v>
      </c>
      <c r="D6" s="3" t="s">
        <v>124</v>
      </c>
      <c r="E6" s="3" t="s">
        <v>125</v>
      </c>
      <c r="F6" s="3" t="s">
        <v>117</v>
      </c>
    </row>
    <row r="7" spans="1:6" s="2" customFormat="1" ht="15">
      <c r="A7" s="4">
        <v>1</v>
      </c>
      <c r="B7" s="19">
        <v>2</v>
      </c>
      <c r="C7" s="4">
        <v>3</v>
      </c>
      <c r="D7" s="4" t="s">
        <v>77</v>
      </c>
      <c r="E7" s="4" t="s">
        <v>0</v>
      </c>
      <c r="F7" s="4" t="s">
        <v>1</v>
      </c>
    </row>
    <row r="8" spans="1:6" s="2" customFormat="1" ht="31.5">
      <c r="A8" s="22" t="s">
        <v>102</v>
      </c>
      <c r="B8" s="6">
        <f>SUM(B9:B25)</f>
        <v>94941.3</v>
      </c>
      <c r="C8" s="6">
        <f>SUM(C9:C25)</f>
        <v>140901.9</v>
      </c>
      <c r="D8" s="6">
        <f>SUM(D9:D25)</f>
        <v>134762.69999999998</v>
      </c>
      <c r="E8" s="16">
        <f>D8/C8</f>
        <v>0.9564292603577381</v>
      </c>
      <c r="F8" s="16">
        <f>D8/B8</f>
        <v>1.4194317962783318</v>
      </c>
    </row>
    <row r="9" spans="1:6" s="5" customFormat="1" ht="15">
      <c r="A9" s="20" t="s">
        <v>80</v>
      </c>
      <c r="B9" s="24">
        <v>47257.8</v>
      </c>
      <c r="C9" s="24">
        <v>83780.5</v>
      </c>
      <c r="D9" s="24">
        <v>82775.8</v>
      </c>
      <c r="E9" s="17">
        <f aca="true" t="shared" si="0" ref="E9:E37">D9/C9</f>
        <v>0.9880079493438211</v>
      </c>
      <c r="F9" s="17">
        <f>D9/B9</f>
        <v>1.7515796334150129</v>
      </c>
    </row>
    <row r="10" spans="1:6" s="5" customFormat="1" ht="15">
      <c r="A10" s="20" t="s">
        <v>81</v>
      </c>
      <c r="B10" s="24">
        <v>908.5</v>
      </c>
      <c r="C10" s="24">
        <v>1049.5</v>
      </c>
      <c r="D10" s="24">
        <v>1048</v>
      </c>
      <c r="E10" s="17">
        <f t="shared" si="0"/>
        <v>0.9985707479752263</v>
      </c>
      <c r="F10" s="17">
        <f aca="true" t="shared" si="1" ref="F10:F34">D10/B10</f>
        <v>1.1535498073747936</v>
      </c>
    </row>
    <row r="11" spans="1:6" s="5" customFormat="1" ht="18.75" customHeight="1">
      <c r="A11" s="20" t="s">
        <v>82</v>
      </c>
      <c r="B11" s="24">
        <v>45.8</v>
      </c>
      <c r="C11" s="24">
        <v>66.6</v>
      </c>
      <c r="D11" s="24">
        <v>37.8</v>
      </c>
      <c r="E11" s="17">
        <f t="shared" si="0"/>
        <v>0.5675675675675675</v>
      </c>
      <c r="F11" s="17">
        <f t="shared" si="1"/>
        <v>0.8253275109170306</v>
      </c>
    </row>
    <row r="12" spans="1:6" s="5" customFormat="1" ht="15">
      <c r="A12" s="20" t="s">
        <v>83</v>
      </c>
      <c r="B12" s="24">
        <v>76.8</v>
      </c>
      <c r="C12" s="24">
        <v>73.4</v>
      </c>
      <c r="D12" s="24">
        <v>69.3</v>
      </c>
      <c r="E12" s="17">
        <f t="shared" si="0"/>
        <v>0.9441416893732969</v>
      </c>
      <c r="F12" s="17">
        <f t="shared" si="1"/>
        <v>0.90234375</v>
      </c>
    </row>
    <row r="13" spans="1:6" s="5" customFormat="1" ht="15">
      <c r="A13" s="20" t="s">
        <v>84</v>
      </c>
      <c r="B13" s="24">
        <v>1261.7</v>
      </c>
      <c r="C13" s="24">
        <v>1234.6</v>
      </c>
      <c r="D13" s="24">
        <v>1212.5</v>
      </c>
      <c r="E13" s="17">
        <f t="shared" si="0"/>
        <v>0.9820994654138994</v>
      </c>
      <c r="F13" s="17">
        <f t="shared" si="1"/>
        <v>0.9610049932630578</v>
      </c>
    </row>
    <row r="14" spans="1:6" s="5" customFormat="1" ht="30">
      <c r="A14" s="20" t="s">
        <v>85</v>
      </c>
      <c r="B14" s="24">
        <v>645.6</v>
      </c>
      <c r="C14" s="24">
        <v>348.6</v>
      </c>
      <c r="D14" s="24">
        <v>348.6</v>
      </c>
      <c r="E14" s="25">
        <f t="shared" si="0"/>
        <v>1</v>
      </c>
      <c r="F14" s="17">
        <f t="shared" si="1"/>
        <v>0.5399628252788105</v>
      </c>
    </row>
    <row r="15" spans="1:6" s="5" customFormat="1" ht="15">
      <c r="A15" s="20" t="s">
        <v>86</v>
      </c>
      <c r="B15" s="24">
        <v>7547.3</v>
      </c>
      <c r="C15" s="24">
        <v>10681.1</v>
      </c>
      <c r="D15" s="24">
        <v>8251.2</v>
      </c>
      <c r="E15" s="17">
        <f t="shared" si="0"/>
        <v>0.7725047045716266</v>
      </c>
      <c r="F15" s="17">
        <f t="shared" si="1"/>
        <v>1.0932651411763148</v>
      </c>
    </row>
    <row r="16" spans="1:6" s="5" customFormat="1" ht="15">
      <c r="A16" s="20" t="s">
        <v>87</v>
      </c>
      <c r="B16" s="24">
        <v>268</v>
      </c>
      <c r="C16" s="24">
        <v>374.9</v>
      </c>
      <c r="D16" s="24">
        <v>303</v>
      </c>
      <c r="E16" s="17">
        <f t="shared" si="0"/>
        <v>0.8082155241397706</v>
      </c>
      <c r="F16" s="17">
        <f t="shared" si="1"/>
        <v>1.1305970149253732</v>
      </c>
    </row>
    <row r="17" spans="1:6" s="5" customFormat="1" ht="30">
      <c r="A17" s="20" t="s">
        <v>88</v>
      </c>
      <c r="B17" s="24">
        <v>1576.3</v>
      </c>
      <c r="C17" s="24">
        <v>1929.7</v>
      </c>
      <c r="D17" s="24">
        <v>1850.6</v>
      </c>
      <c r="E17" s="17">
        <f t="shared" si="0"/>
        <v>0.9590091724102191</v>
      </c>
      <c r="F17" s="17">
        <f t="shared" si="1"/>
        <v>1.1740150986487343</v>
      </c>
    </row>
    <row r="18" spans="1:6" s="5" customFormat="1" ht="30.75" customHeight="1">
      <c r="A18" s="20" t="s">
        <v>89</v>
      </c>
      <c r="B18" s="24">
        <v>27389.7</v>
      </c>
      <c r="C18" s="24">
        <v>32223.8</v>
      </c>
      <c r="D18" s="24">
        <v>31525.9</v>
      </c>
      <c r="E18" s="17">
        <f t="shared" si="0"/>
        <v>0.9783420949732807</v>
      </c>
      <c r="F18" s="17">
        <f t="shared" si="1"/>
        <v>1.1510129720296316</v>
      </c>
    </row>
    <row r="19" spans="1:6" s="5" customFormat="1" ht="30">
      <c r="A19" s="20" t="s">
        <v>90</v>
      </c>
      <c r="B19" s="24">
        <v>39.4</v>
      </c>
      <c r="C19" s="24">
        <v>42.5</v>
      </c>
      <c r="D19" s="24">
        <v>42.5</v>
      </c>
      <c r="E19" s="17">
        <f t="shared" si="0"/>
        <v>1</v>
      </c>
      <c r="F19" s="17">
        <f t="shared" si="1"/>
        <v>1.0786802030456852</v>
      </c>
    </row>
    <row r="20" spans="1:6" s="5" customFormat="1" ht="15">
      <c r="A20" s="20" t="s">
        <v>91</v>
      </c>
      <c r="B20" s="24">
        <v>4217.7</v>
      </c>
      <c r="C20" s="24">
        <v>4254.1</v>
      </c>
      <c r="D20" s="24">
        <v>2609.5</v>
      </c>
      <c r="E20" s="17">
        <f t="shared" si="0"/>
        <v>0.6134082414611786</v>
      </c>
      <c r="F20" s="17">
        <f t="shared" si="1"/>
        <v>0.6187021362353889</v>
      </c>
    </row>
    <row r="21" spans="1:6" s="5" customFormat="1" ht="30">
      <c r="A21" s="20" t="s">
        <v>92</v>
      </c>
      <c r="B21" s="24">
        <v>32.5</v>
      </c>
      <c r="C21" s="24">
        <v>293.1</v>
      </c>
      <c r="D21" s="24">
        <v>143.1</v>
      </c>
      <c r="E21" s="17">
        <f t="shared" si="0"/>
        <v>0.48822927328556803</v>
      </c>
      <c r="F21" s="17" t="s">
        <v>114</v>
      </c>
    </row>
    <row r="22" spans="1:6" s="5" customFormat="1" ht="30">
      <c r="A22" s="20" t="s">
        <v>93</v>
      </c>
      <c r="B22" s="24">
        <v>2721.5</v>
      </c>
      <c r="C22" s="24">
        <v>2628.8</v>
      </c>
      <c r="D22" s="24">
        <v>2628.8</v>
      </c>
      <c r="E22" s="17">
        <f t="shared" si="0"/>
        <v>1</v>
      </c>
      <c r="F22" s="17">
        <f t="shared" si="1"/>
        <v>0.9659379018923389</v>
      </c>
    </row>
    <row r="23" spans="1:6" s="5" customFormat="1" ht="30">
      <c r="A23" s="20" t="s">
        <v>94</v>
      </c>
      <c r="B23" s="24">
        <v>952.7</v>
      </c>
      <c r="C23" s="24">
        <v>1107.8</v>
      </c>
      <c r="D23" s="24">
        <v>1107.8</v>
      </c>
      <c r="E23" s="17">
        <f t="shared" si="0"/>
        <v>1</v>
      </c>
      <c r="F23" s="17">
        <f t="shared" si="1"/>
        <v>1.1628004618452816</v>
      </c>
    </row>
    <row r="24" spans="1:6" s="5" customFormat="1" ht="30">
      <c r="A24" s="20" t="s">
        <v>105</v>
      </c>
      <c r="B24" s="24"/>
      <c r="C24" s="24">
        <v>600.4</v>
      </c>
      <c r="D24" s="24">
        <v>598.5</v>
      </c>
      <c r="E24" s="17">
        <f t="shared" si="0"/>
        <v>0.9968354430379747</v>
      </c>
      <c r="F24" s="17"/>
    </row>
    <row r="25" spans="1:6" s="5" customFormat="1" ht="45">
      <c r="A25" s="20" t="s">
        <v>119</v>
      </c>
      <c r="B25" s="24"/>
      <c r="C25" s="27">
        <v>212.5</v>
      </c>
      <c r="D25" s="24">
        <v>209.8</v>
      </c>
      <c r="E25" s="17">
        <f t="shared" si="0"/>
        <v>0.9872941176470589</v>
      </c>
      <c r="F25" s="17"/>
    </row>
    <row r="26" spans="1:6" s="5" customFormat="1" ht="15">
      <c r="A26" s="21" t="s">
        <v>95</v>
      </c>
      <c r="B26" s="6">
        <f>SUM(B27:B38)</f>
        <v>6505.2</v>
      </c>
      <c r="C26" s="6">
        <f>SUM(C27:C38)</f>
        <v>6246.099999999999</v>
      </c>
      <c r="D26" s="6">
        <f>SUM(D27:D38)</f>
        <v>6071.9</v>
      </c>
      <c r="E26" s="16">
        <f t="shared" si="0"/>
        <v>0.9721105970125359</v>
      </c>
      <c r="F26" s="17">
        <f t="shared" si="1"/>
        <v>0.9333917481399495</v>
      </c>
    </row>
    <row r="27" spans="1:6" s="5" customFormat="1" ht="15">
      <c r="A27" s="20" t="s">
        <v>96</v>
      </c>
      <c r="B27" s="24">
        <v>709.5</v>
      </c>
      <c r="C27" s="24"/>
      <c r="D27" s="24"/>
      <c r="E27" s="17"/>
      <c r="F27" s="17"/>
    </row>
    <row r="28" spans="1:6" s="5" customFormat="1" ht="15" hidden="1">
      <c r="A28" s="20" t="s">
        <v>113</v>
      </c>
      <c r="B28" s="24">
        <v>56.6</v>
      </c>
      <c r="C28" s="24"/>
      <c r="D28" s="24"/>
      <c r="E28" s="17" t="e">
        <f t="shared" si="0"/>
        <v>#DIV/0!</v>
      </c>
      <c r="F28" s="17"/>
    </row>
    <row r="29" spans="1:6" s="5" customFormat="1" ht="30">
      <c r="A29" s="20" t="s">
        <v>97</v>
      </c>
      <c r="B29" s="24">
        <v>1285.7</v>
      </c>
      <c r="C29" s="24">
        <v>881.4</v>
      </c>
      <c r="D29" s="24">
        <v>852.6</v>
      </c>
      <c r="E29" s="17">
        <f t="shared" si="0"/>
        <v>0.9673247106875426</v>
      </c>
      <c r="F29" s="17">
        <f t="shared" si="1"/>
        <v>0.6631407015633507</v>
      </c>
    </row>
    <row r="30" spans="1:6" s="5" customFormat="1" ht="15">
      <c r="A30" s="20" t="s">
        <v>98</v>
      </c>
      <c r="B30" s="24">
        <v>2710</v>
      </c>
      <c r="C30" s="24">
        <v>2367.4</v>
      </c>
      <c r="D30" s="24">
        <v>2225.6</v>
      </c>
      <c r="E30" s="17">
        <f t="shared" si="0"/>
        <v>0.9401030666554024</v>
      </c>
      <c r="F30" s="17">
        <f t="shared" si="1"/>
        <v>0.8212546125461254</v>
      </c>
    </row>
    <row r="31" spans="1:6" s="5" customFormat="1" ht="15">
      <c r="A31" s="20" t="s">
        <v>99</v>
      </c>
      <c r="B31" s="24">
        <v>252.8</v>
      </c>
      <c r="C31" s="24">
        <v>228.1</v>
      </c>
      <c r="D31" s="24">
        <v>228.1</v>
      </c>
      <c r="E31" s="17">
        <f t="shared" si="0"/>
        <v>1</v>
      </c>
      <c r="F31" s="17">
        <f t="shared" si="1"/>
        <v>0.9022943037974683</v>
      </c>
    </row>
    <row r="32" spans="1:6" s="5" customFormat="1" ht="30">
      <c r="A32" s="20" t="s">
        <v>115</v>
      </c>
      <c r="B32" s="24">
        <v>781.2</v>
      </c>
      <c r="C32" s="24">
        <v>911.4</v>
      </c>
      <c r="D32" s="24">
        <v>911.4</v>
      </c>
      <c r="E32" s="17">
        <f t="shared" si="0"/>
        <v>1</v>
      </c>
      <c r="F32" s="17">
        <f t="shared" si="1"/>
        <v>1.1666666666666665</v>
      </c>
    </row>
    <row r="33" spans="1:6" s="5" customFormat="1" ht="15">
      <c r="A33" s="20" t="s">
        <v>100</v>
      </c>
      <c r="B33" s="24">
        <v>174.1</v>
      </c>
      <c r="C33" s="24">
        <v>149.9</v>
      </c>
      <c r="D33" s="24">
        <v>149.9</v>
      </c>
      <c r="E33" s="17">
        <f t="shared" si="0"/>
        <v>1</v>
      </c>
      <c r="F33" s="17">
        <f t="shared" si="1"/>
        <v>0.8609994256174613</v>
      </c>
    </row>
    <row r="34" spans="1:6" s="5" customFormat="1" ht="30">
      <c r="A34" s="20" t="s">
        <v>112</v>
      </c>
      <c r="B34" s="24">
        <v>6.9</v>
      </c>
      <c r="C34" s="24">
        <v>594.7</v>
      </c>
      <c r="D34" s="24">
        <v>594.7</v>
      </c>
      <c r="E34" s="17">
        <f t="shared" si="0"/>
        <v>1</v>
      </c>
      <c r="F34" s="17" t="s">
        <v>114</v>
      </c>
    </row>
    <row r="35" spans="1:6" s="5" customFormat="1" ht="45">
      <c r="A35" s="20" t="s">
        <v>104</v>
      </c>
      <c r="B35" s="24">
        <v>0</v>
      </c>
      <c r="C35" s="24">
        <v>5.5</v>
      </c>
      <c r="D35" s="24">
        <v>5.5</v>
      </c>
      <c r="E35" s="17">
        <f t="shared" si="0"/>
        <v>1</v>
      </c>
      <c r="F35" s="17"/>
    </row>
    <row r="36" spans="1:6" s="5" customFormat="1" ht="15">
      <c r="A36" s="20" t="s">
        <v>110</v>
      </c>
      <c r="B36" s="24">
        <v>528.4</v>
      </c>
      <c r="C36" s="24">
        <v>1047.7</v>
      </c>
      <c r="D36" s="24">
        <v>1044.1</v>
      </c>
      <c r="E36" s="17">
        <f t="shared" si="0"/>
        <v>0.9965639018803091</v>
      </c>
      <c r="F36" s="17">
        <f>D36/B36</f>
        <v>1.9759651778955336</v>
      </c>
    </row>
    <row r="37" spans="1:6" s="5" customFormat="1" ht="22.5" customHeight="1">
      <c r="A37" s="20" t="s">
        <v>111</v>
      </c>
      <c r="B37" s="24"/>
      <c r="C37" s="24">
        <v>60</v>
      </c>
      <c r="D37" s="24">
        <v>60</v>
      </c>
      <c r="E37" s="17">
        <f t="shared" si="0"/>
        <v>1</v>
      </c>
      <c r="F37" s="17"/>
    </row>
    <row r="38" spans="1:6" ht="15" hidden="1">
      <c r="A38" s="20"/>
      <c r="B38" s="24"/>
      <c r="C38" s="24"/>
      <c r="D38" s="24"/>
      <c r="E38" s="17"/>
      <c r="F38" s="17"/>
    </row>
    <row r="39" spans="1:6" ht="15">
      <c r="A39" s="21" t="s">
        <v>101</v>
      </c>
      <c r="B39" s="6">
        <f>B8+B26</f>
        <v>101446.5</v>
      </c>
      <c r="C39" s="6">
        <f>C8+C26</f>
        <v>147148</v>
      </c>
      <c r="D39" s="6">
        <f>D8+D26</f>
        <v>140834.59999999998</v>
      </c>
      <c r="E39" s="16">
        <f>D39/C39</f>
        <v>0.9570948976540624</v>
      </c>
      <c r="F39" s="16">
        <f>D39/B39</f>
        <v>1.388264750385671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Владелец</cp:lastModifiedBy>
  <cp:lastPrinted>2023-01-27T10:33:48Z</cp:lastPrinted>
  <dcterms:created xsi:type="dcterms:W3CDTF">2011-10-21T06:26:35Z</dcterms:created>
  <dcterms:modified xsi:type="dcterms:W3CDTF">2023-01-27T10:34:02Z</dcterms:modified>
  <cp:category/>
  <cp:version/>
  <cp:contentType/>
  <cp:contentStatus/>
</cp:coreProperties>
</file>