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390" windowWidth="15360" windowHeight="10395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<sst xmlns="http://schemas.openxmlformats.org/spreadsheetml/2006/main" count="137" uniqueCount="126">
  <si>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</si>
  <si>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</si>
  <si>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</si>
  <si>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</si>
  <si>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</si>
  <si>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</si>
  <si>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</si>
  <si>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</si>
  <si>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</si>
  <si>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</si>
  <si>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</si>
  <si>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</si>
  <si>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</si>
  <si>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</si>
  <si>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</si>
  <si>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</si>
  <si>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</si>
  <si>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</si>
  <si>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</si>
  <si>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</si>
  <si>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</si>
  <si>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</si>
  <si>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</si>
  <si>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</si>
  <si>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</si>
  <si>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</si>
  <si>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</si>
  <si>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</si>
  <si>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</si>
  <si>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</si>
  <si>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</si>
  <si>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</si>
  <si>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</si>
  <si>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</si>
  <si>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</si>
  <si>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</si>
  <si>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</si>
  <si>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</si>
  <si>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</si>
  <si>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</si>
  <si>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</si>
  <si>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</si>
  <si>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</si>
  <si>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</si>
  <si>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</si>
  <si>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</si>
  <si>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</si>
  <si>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</si>
  <si>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</si>
  <si>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</si>
  <si>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</si>
  <si>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</si>
  <si>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</si>
  <si>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</si>
  <si>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</si>
  <si>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</si>
  <si>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</si>
  <si>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</si>
  <si>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</si>
  <si>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</si>
  <si>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</si>
  <si>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</si>
  <si>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</si>
  <si>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</si>
  <si>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</si>
  <si>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</si>
  <si>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</si>
  <si>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</si>
  <si>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</si>
  <si>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</si>
  <si>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</si>
  <si>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</si>
  <si>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</si>
  <si>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</si>
  <si>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</si>
  <si>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</si>
  <si>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</si>
  <si>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</si>
  <si>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</si>
  <si>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</si>
  <si>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</si>
  <si>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</si>
  <si>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</si>
  <si>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</si>
  <si>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</si>
  <si>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</si>
  <si>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</si>
  <si>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</si>
  <si>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</si>
  <si>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</si>
  <si>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</si>
  <si>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</si>
  <si>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</si>
  <si>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</si>
  <si>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</si>
  <si>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</si>
  <si>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</si>
  <si>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</si>
  <si>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</si>
  <si>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</si>
  <si>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Организация культурно-массовых мероприятий на территории городского поселения</t>
  </si>
  <si>
    <t>ВСЕГО РАСХОДОВ:</t>
  </si>
  <si>
    <t>Муниципальные программы Верхнеландеховского муниципального района: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</si>
  <si>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</si>
  <si>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</si>
  <si>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градостроительной деятельности Верхнеландеховского муниципального района</t>
  </si>
  <si>
    <t xml:space="preserve"> 000 0105 0000000000 000</t>
  </si>
  <si>
    <t xml:space="preserve"> 000 0605 0000000000 000</t>
  </si>
  <si>
    <t>Другие вопросы в области окружающей среды</t>
  </si>
  <si>
    <t>Дополнительное образование детей</t>
  </si>
  <si>
    <t>Контрольно счетная комиссия Верхнеландеховского муниципального района</t>
  </si>
  <si>
    <t>Мероприятия по энергосбережению и повышению энергетической эффективности</t>
  </si>
  <si>
    <t>Предоставление мер социальной поддержки детям-сиротам и детям, оставшимся без попечения родителей, лицам из числа указанной категории граждан</t>
  </si>
  <si>
    <t>Проведение Всероссийской переписи населения</t>
  </si>
  <si>
    <t>св. 200%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</si>
  <si>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</si>
  <si>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Исполнение бюджетных назначений по расходам в 2022 году, динамика исполнения расходной части в 2021-2022 годах</t>
  </si>
  <si>
    <t xml:space="preserve">динамика расходов 2022/2021 </t>
  </si>
  <si>
    <t>план на 2022 год</t>
  </si>
  <si>
    <t>Проведение кадастровых работ в целях образования земельных участков, государственная собственность на которые не разграничена на территории Верхнеландеховского муниципального района</t>
  </si>
  <si>
    <t>динамика расходов 2022/2021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</si>
  <si>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</si>
  <si>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01.10.2022</t>
  </si>
  <si>
    <t>исполнено на 01.10.2021</t>
  </si>
  <si>
    <t>исполнено на 01.10.2022</t>
  </si>
  <si>
    <t>% исполнения на 01.10.2022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</si>
</sst>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49" fontId="32" fillId="0" borderId="2">
      <alignment horizontal="center" wrapText="1"/>
      <protection/>
    </xf>
    <xf numFmtId="49" fontId="32" fillId="0" borderId="3">
      <alignment horizontal="center" wrapText="1"/>
      <protection/>
    </xf>
    <xf numFmtId="49" fontId="32" fillId="0" borderId="4">
      <alignment horizontal="center"/>
      <protection/>
    </xf>
    <xf numFmtId="4" fontId="32" fillId="0" borderId="4">
      <alignment horizontal="right"/>
      <protection/>
    </xf>
    <xf numFmtId="0" fontId="32" fillId="0" borderId="5">
      <alignment horizontal="left" wrapText="1"/>
      <protection/>
    </xf>
    <xf numFmtId="0" fontId="33" fillId="0" borderId="6">
      <alignment horizontal="left" wrapText="1"/>
      <protection/>
    </xf>
    <xf numFmtId="0" fontId="32" fillId="0" borderId="7">
      <alignment horizontal="left" wrapText="1" indent="2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8" applyNumberFormat="0" applyAlignment="0" applyProtection="0"/>
    <xf numFmtId="0" fontId="35" fillId="28" borderId="9" applyNumberFormat="0" applyAlignment="0" applyProtection="0"/>
    <xf numFmtId="0" fontId="36" fillId="2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29" borderId="14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5" applyNumberFormat="0" applyFont="0" applyAlignment="0" applyProtection="0"/>
    <xf numFmtId="9" fontId="0" fillId="0" borderId="0" applyFont="0" applyFill="0" applyBorder="0" applyAlignment="0" applyProtection="0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9" fillId="5" borderId="17" xfId="0" applyFont="1" applyFill="1" applyBorder="1" applyAlignment="1">
      <alignment horizontal="center" vertical="top" wrapText="1"/>
    </xf>
    <xf numFmtId="49" fontId="49" fillId="5" borderId="17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50" fillId="5" borderId="17" xfId="0" applyNumberFormat="1" applyFont="1" applyFill="1" applyBorder="1" applyAlignment="1">
      <alignment horizontal="right" vertical="top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2" fillId="2" borderId="17" xfId="60" applyFont="1" applyFill="1" applyBorder="1" applyAlignment="1">
      <alignment horizontal="center" vertical="top"/>
      <protection/>
    </xf>
    <xf numFmtId="0" fontId="49" fillId="2" borderId="18" xfId="0" applyFont="1" applyFill="1" applyBorder="1" applyAlignment="1">
      <alignment horizontal="center" vertical="top" wrapText="1"/>
    </xf>
    <xf numFmtId="0" fontId="49" fillId="2" borderId="17" xfId="0" applyFont="1" applyFill="1" applyBorder="1" applyAlignment="1">
      <alignment horizontal="center" vertical="top" wrapText="1"/>
    </xf>
    <xf numFmtId="0" fontId="49" fillId="2" borderId="19" xfId="0" applyFont="1" applyFill="1" applyBorder="1" applyAlignment="1">
      <alignment horizontal="center" vertical="top" wrapText="1"/>
    </xf>
    <xf numFmtId="49" fontId="49" fillId="2" borderId="20" xfId="0" applyNumberFormat="1" applyFont="1" applyFill="1" applyBorder="1" applyAlignment="1">
      <alignment horizontal="center"/>
    </xf>
    <xf numFmtId="49" fontId="49" fillId="2" borderId="21" xfId="0" applyNumberFormat="1" applyFont="1" applyFill="1" applyBorder="1" applyAlignment="1">
      <alignment horizontal="center"/>
    </xf>
    <xf numFmtId="49" fontId="49" fillId="2" borderId="22" xfId="0" applyNumberFormat="1" applyFont="1" applyFill="1" applyBorder="1" applyAlignment="1">
      <alignment horizontal="center"/>
    </xf>
    <xf numFmtId="49" fontId="49" fillId="2" borderId="17" xfId="0" applyNumberFormat="1" applyFont="1" applyFill="1" applyBorder="1" applyAlignment="1">
      <alignment horizontal="center"/>
    </xf>
    <xf numFmtId="49" fontId="49" fillId="2" borderId="19" xfId="0" applyNumberFormat="1" applyFont="1" applyFill="1" applyBorder="1" applyAlignment="1">
      <alignment horizontal="center"/>
    </xf>
    <xf numFmtId="0" fontId="52" fillId="2" borderId="17" xfId="40" applyNumberFormat="1" applyFont="1" applyFill="1" applyBorder="1" applyAlignment="1" applyProtection="1">
      <alignment horizontal="left" vertical="top" wrapText="1"/>
      <protection/>
    </xf>
    <xf numFmtId="49" fontId="52" fillId="2" borderId="17" xfId="36" applyNumberFormat="1" applyFont="1" applyFill="1" applyBorder="1" applyAlignment="1" applyProtection="1">
      <alignment horizontal="center" vertical="top"/>
      <protection/>
    </xf>
    <xf numFmtId="165" fontId="50" fillId="2" borderId="17" xfId="0" applyNumberFormat="1" applyFont="1" applyFill="1" applyBorder="1" applyAlignment="1">
      <alignment horizontal="center" vertical="top"/>
    </xf>
    <xf numFmtId="164" fontId="50" fillId="2" borderId="17" xfId="0" applyNumberFormat="1" applyFont="1" applyFill="1" applyBorder="1" applyAlignment="1">
      <alignment horizontal="center" vertical="top"/>
    </xf>
    <xf numFmtId="0" fontId="53" fillId="2" borderId="17" xfId="40" applyNumberFormat="1" applyFont="1" applyFill="1" applyBorder="1" applyAlignment="1" applyProtection="1">
      <alignment horizontal="left" vertical="top" wrapText="1"/>
      <protection/>
    </xf>
    <xf numFmtId="49" fontId="53" fillId="2" borderId="17" xfId="36" applyNumberFormat="1" applyFont="1" applyFill="1" applyBorder="1" applyAlignment="1" applyProtection="1">
      <alignment horizontal="center" vertical="top"/>
      <protection/>
    </xf>
    <xf numFmtId="164" fontId="49" fillId="2" borderId="17" xfId="0" applyNumberFormat="1" applyFont="1" applyFill="1" applyBorder="1" applyAlignment="1">
      <alignment horizontal="center" vertical="top"/>
    </xf>
    <xf numFmtId="0" fontId="52" fillId="2" borderId="17" xfId="38" applyNumberFormat="1" applyFont="1" applyFill="1" applyBorder="1" applyAlignment="1" applyProtection="1">
      <alignment horizontal="left" vertical="top" wrapText="1"/>
      <protection/>
    </xf>
    <xf numFmtId="49" fontId="52" fillId="2" borderId="17" xfId="34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 horizontal="right"/>
    </xf>
    <xf numFmtId="164" fontId="50" fillId="5" borderId="17" xfId="0" applyNumberFormat="1" applyFont="1" applyFill="1" applyBorder="1" applyAlignment="1">
      <alignment horizontal="center" vertical="top"/>
    </xf>
    <xf numFmtId="164" fontId="49" fillId="5" borderId="17" xfId="0" applyNumberFormat="1" applyFont="1" applyFill="1" applyBorder="1" applyAlignment="1">
      <alignment horizontal="center" vertical="top"/>
    </xf>
    <xf numFmtId="0" fontId="49" fillId="5" borderId="17" xfId="0" applyFon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/>
    </xf>
    <xf numFmtId="0" fontId="49" fillId="5" borderId="17" xfId="0" applyFont="1" applyFill="1" applyBorder="1" applyAlignment="1">
      <alignment vertical="top" wrapText="1"/>
    </xf>
    <xf numFmtId="0" fontId="50" fillId="5" borderId="17" xfId="0" applyFont="1" applyFill="1" applyBorder="1" applyAlignment="1">
      <alignment vertical="top" wrapText="1"/>
    </xf>
    <xf numFmtId="0" fontId="52" fillId="5" borderId="17" xfId="0" applyFont="1" applyFill="1" applyBorder="1" applyAlignment="1">
      <alignment vertical="top" wrapText="1"/>
    </xf>
    <xf numFmtId="165" fontId="49" fillId="34" borderId="17" xfId="0" applyNumberFormat="1" applyFont="1" applyFill="1" applyBorder="1" applyAlignment="1">
      <alignment horizontal="center" vertical="top"/>
    </xf>
    <xf numFmtId="165" fontId="49" fillId="34" borderId="17" xfId="0" applyNumberFormat="1" applyFont="1" applyFill="1" applyBorder="1" applyAlignment="1">
      <alignment horizontal="right" vertical="top"/>
    </xf>
    <xf numFmtId="10" fontId="49" fillId="5" borderId="17" xfId="0" applyNumberFormat="1" applyFont="1" applyFill="1" applyBorder="1" applyAlignment="1">
      <alignment horizontal="center" vertical="top"/>
    </xf>
    <xf numFmtId="165" fontId="54" fillId="34" borderId="1" xfId="33" applyNumberFormat="1" applyFont="1" applyFill="1" applyAlignment="1" applyProtection="1">
      <alignment horizontal="center" vertical="top" shrinkToFit="1"/>
      <protection/>
    </xf>
    <xf numFmtId="165" fontId="3" fillId="34" borderId="17" xfId="0" applyNumberFormat="1" applyFont="1" applyFill="1" applyBorder="1" applyAlignment="1">
      <alignment horizontal="right" vertical="top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101" xfId="34"/>
    <cellStyle name="xl102" xfId="35"/>
    <cellStyle name="xl103" xfId="36"/>
    <cellStyle name="xl10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90" zoomScaleNormal="9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0" sqref="G40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40" t="s">
        <v>116</v>
      </c>
      <c r="B2" s="41"/>
      <c r="C2" s="41"/>
      <c r="D2" s="41"/>
      <c r="E2" s="41"/>
      <c r="F2" s="41"/>
      <c r="G2" s="41"/>
    </row>
    <row r="3" spans="1:7" ht="22.5" customHeight="1">
      <c r="A3" s="42" t="s">
        <v>4</v>
      </c>
      <c r="B3" s="41"/>
      <c r="C3" s="41"/>
      <c r="D3" s="41"/>
      <c r="E3" s="41"/>
      <c r="F3" s="41"/>
      <c r="G3" s="41"/>
    </row>
    <row r="4" spans="1:7" ht="15">
      <c r="A4" s="43" t="s">
        <v>122</v>
      </c>
      <c r="B4" s="44"/>
      <c r="C4" s="44"/>
      <c r="D4" s="44"/>
      <c r="E4" s="44"/>
      <c r="F4" s="44"/>
      <c r="G4" s="44"/>
    </row>
    <row r="5" spans="1:7" ht="15">
      <c r="A5" s="1"/>
      <c r="B5" s="1"/>
      <c r="D5" s="1"/>
      <c r="E5" s="1"/>
      <c r="F5" s="1"/>
      <c r="G5" s="27" t="s">
        <v>3</v>
      </c>
    </row>
    <row r="6" spans="1:7" ht="63" customHeight="1">
      <c r="A6" s="9" t="s">
        <v>73</v>
      </c>
      <c r="B6" s="9" t="s">
        <v>74</v>
      </c>
      <c r="C6" s="10" t="s">
        <v>123</v>
      </c>
      <c r="D6" s="11" t="s">
        <v>118</v>
      </c>
      <c r="E6" s="11" t="s">
        <v>124</v>
      </c>
      <c r="F6" s="11" t="s">
        <v>125</v>
      </c>
      <c r="G6" s="12" t="s">
        <v>120</v>
      </c>
    </row>
    <row r="7" spans="1:7" ht="15">
      <c r="A7" s="13">
        <v>1</v>
      </c>
      <c r="B7" s="14" t="s">
        <v>75</v>
      </c>
      <c r="C7" s="15" t="s">
        <v>76</v>
      </c>
      <c r="D7" s="15" t="s">
        <v>77</v>
      </c>
      <c r="E7" s="16" t="s">
        <v>0</v>
      </c>
      <c r="F7" s="16" t="s">
        <v>1</v>
      </c>
      <c r="G7" s="17" t="s">
        <v>2</v>
      </c>
    </row>
    <row r="8" spans="1:7" ht="31.5">
      <c r="A8" s="18" t="s">
        <v>5</v>
      </c>
      <c r="B8" s="19" t="s">
        <v>6</v>
      </c>
      <c r="C8" s="20">
        <f>C9+C10+C12+C13+C14+C11</f>
        <v>22497.5</v>
      </c>
      <c r="D8" s="20">
        <f>D9+D10+D12+D13+D14+D11</f>
        <v>37735.9</v>
      </c>
      <c r="E8" s="20">
        <f>E9+E10+E12+E13+E14+E11</f>
        <v>27109.5</v>
      </c>
      <c r="F8" s="21">
        <f aca="true" t="shared" si="0" ref="F8:F15">E8/D8</f>
        <v>0.7184007801589467</v>
      </c>
      <c r="G8" s="21">
        <f>E8/C8</f>
        <v>1.205000555617291</v>
      </c>
    </row>
    <row r="9" spans="1:7" ht="52.5" customHeight="1">
      <c r="A9" s="22" t="s">
        <v>7</v>
      </c>
      <c r="B9" s="23" t="s">
        <v>8</v>
      </c>
      <c r="C9" s="35">
        <v>915.3</v>
      </c>
      <c r="D9" s="35">
        <v>1340.9</v>
      </c>
      <c r="E9" s="35">
        <v>1027.9</v>
      </c>
      <c r="F9" s="24">
        <f t="shared" si="0"/>
        <v>0.7665746886419569</v>
      </c>
      <c r="G9" s="24">
        <f aca="true" t="shared" si="1" ref="G9:G44">E9/C9</f>
        <v>1.1230197749371793</v>
      </c>
    </row>
    <row r="10" spans="1:7" ht="79.5" customHeight="1">
      <c r="A10" s="22" t="s">
        <v>9</v>
      </c>
      <c r="B10" s="23" t="s">
        <v>10</v>
      </c>
      <c r="C10" s="35">
        <v>8545.1</v>
      </c>
      <c r="D10" s="35">
        <v>13940.5</v>
      </c>
      <c r="E10" s="35">
        <v>10612.4</v>
      </c>
      <c r="F10" s="24">
        <f t="shared" si="0"/>
        <v>0.7612639431871167</v>
      </c>
      <c r="G10" s="24">
        <f t="shared" si="1"/>
        <v>1.2419281225497654</v>
      </c>
    </row>
    <row r="11" spans="1:7" ht="15.75">
      <c r="A11" s="22" t="s">
        <v>103</v>
      </c>
      <c r="B11" s="23" t="s">
        <v>106</v>
      </c>
      <c r="C11" s="35"/>
      <c r="D11" s="35">
        <v>5.5</v>
      </c>
      <c r="E11" s="35">
        <v>5.5</v>
      </c>
      <c r="F11" s="24">
        <f t="shared" si="0"/>
        <v>1</v>
      </c>
      <c r="G11" s="24"/>
    </row>
    <row r="12" spans="1:7" ht="63">
      <c r="A12" s="22" t="s">
        <v>11</v>
      </c>
      <c r="B12" s="23" t="s">
        <v>12</v>
      </c>
      <c r="C12" s="35">
        <v>3374.1</v>
      </c>
      <c r="D12" s="35">
        <v>6053.4</v>
      </c>
      <c r="E12" s="35">
        <v>4242</v>
      </c>
      <c r="F12" s="24">
        <f t="shared" si="0"/>
        <v>0.7007632074536625</v>
      </c>
      <c r="G12" s="24">
        <f>E12/C12</f>
        <v>1.2572241486618654</v>
      </c>
    </row>
    <row r="13" spans="1:7" ht="15.75">
      <c r="A13" s="22" t="s">
        <v>13</v>
      </c>
      <c r="B13" s="23" t="s">
        <v>14</v>
      </c>
      <c r="C13" s="35"/>
      <c r="D13" s="35">
        <v>150</v>
      </c>
      <c r="E13" s="35">
        <v>0</v>
      </c>
      <c r="F13" s="24">
        <f t="shared" si="0"/>
        <v>0</v>
      </c>
      <c r="G13" s="24"/>
    </row>
    <row r="14" spans="1:7" ht="15.75">
      <c r="A14" s="22" t="s">
        <v>15</v>
      </c>
      <c r="B14" s="23" t="s">
        <v>16</v>
      </c>
      <c r="C14" s="35">
        <v>9663</v>
      </c>
      <c r="D14" s="35">
        <v>16245.6</v>
      </c>
      <c r="E14" s="35">
        <v>11221.7</v>
      </c>
      <c r="F14" s="24">
        <f t="shared" si="0"/>
        <v>0.6907531885556705</v>
      </c>
      <c r="G14" s="24">
        <f t="shared" si="1"/>
        <v>1.1613060126254786</v>
      </c>
    </row>
    <row r="15" spans="1:7" ht="67.5" customHeight="1">
      <c r="A15" s="18" t="s">
        <v>17</v>
      </c>
      <c r="B15" s="19" t="s">
        <v>18</v>
      </c>
      <c r="C15" s="20">
        <f>C16+C17</f>
        <v>249.6</v>
      </c>
      <c r="D15" s="20">
        <f>D16+D17</f>
        <v>378.1</v>
      </c>
      <c r="E15" s="20">
        <f>E16+E17</f>
        <v>369.1</v>
      </c>
      <c r="F15" s="21">
        <f t="shared" si="0"/>
        <v>0.9761967733403861</v>
      </c>
      <c r="G15" s="21">
        <f t="shared" si="1"/>
        <v>1.4787660256410258</v>
      </c>
    </row>
    <row r="16" spans="1:7" ht="63" hidden="1">
      <c r="A16" s="22" t="s">
        <v>19</v>
      </c>
      <c r="B16" s="23" t="s">
        <v>20</v>
      </c>
      <c r="C16" s="35"/>
      <c r="D16" s="35"/>
      <c r="E16" s="35"/>
      <c r="F16" s="24"/>
      <c r="G16" s="24" t="e">
        <f t="shared" si="1"/>
        <v>#DIV/0!</v>
      </c>
    </row>
    <row r="17" spans="1:7" ht="63">
      <c r="A17" s="22" t="s">
        <v>121</v>
      </c>
      <c r="B17" s="23" t="s">
        <v>21</v>
      </c>
      <c r="C17" s="35">
        <v>249.6</v>
      </c>
      <c r="D17" s="35">
        <v>378.1</v>
      </c>
      <c r="E17" s="35">
        <v>369.1</v>
      </c>
      <c r="F17" s="24">
        <f>E17/D17</f>
        <v>0.9761967733403861</v>
      </c>
      <c r="G17" s="24">
        <f t="shared" si="1"/>
        <v>1.4787660256410258</v>
      </c>
    </row>
    <row r="18" spans="1:7" ht="15.75">
      <c r="A18" s="18" t="s">
        <v>22</v>
      </c>
      <c r="B18" s="19" t="s">
        <v>23</v>
      </c>
      <c r="C18" s="20">
        <f>C19+C20+C21+C22</f>
        <v>4421.599999999999</v>
      </c>
      <c r="D18" s="20">
        <f>D19+D20+D21+D22</f>
        <v>11494.5</v>
      </c>
      <c r="E18" s="20">
        <f>E19+E20+E21+E22</f>
        <v>3292.2000000000003</v>
      </c>
      <c r="F18" s="21">
        <f aca="true" t="shared" si="2" ref="F18:F32">E18/D18</f>
        <v>0.28641524207229546</v>
      </c>
      <c r="G18" s="21">
        <f t="shared" si="1"/>
        <v>0.7445721005970691</v>
      </c>
    </row>
    <row r="19" spans="1:7" ht="15.75">
      <c r="A19" s="22" t="s">
        <v>24</v>
      </c>
      <c r="B19" s="23" t="s">
        <v>25</v>
      </c>
      <c r="C19" s="35"/>
      <c r="D19" s="35">
        <v>576.5</v>
      </c>
      <c r="E19" s="35">
        <v>0</v>
      </c>
      <c r="F19" s="24">
        <f t="shared" si="2"/>
        <v>0</v>
      </c>
      <c r="G19" s="24"/>
    </row>
    <row r="20" spans="1:7" ht="15.75">
      <c r="A20" s="22" t="s">
        <v>26</v>
      </c>
      <c r="B20" s="23" t="s">
        <v>27</v>
      </c>
      <c r="C20" s="35">
        <v>230.4</v>
      </c>
      <c r="D20" s="35">
        <v>450</v>
      </c>
      <c r="E20" s="35">
        <v>344.9</v>
      </c>
      <c r="F20" s="24">
        <f t="shared" si="2"/>
        <v>0.7664444444444444</v>
      </c>
      <c r="G20" s="24">
        <f t="shared" si="1"/>
        <v>1.4969618055555554</v>
      </c>
    </row>
    <row r="21" spans="1:7" ht="15.75">
      <c r="A21" s="22" t="s">
        <v>28</v>
      </c>
      <c r="B21" s="23" t="s">
        <v>29</v>
      </c>
      <c r="C21" s="35">
        <v>4191.2</v>
      </c>
      <c r="D21" s="35">
        <v>10297.5</v>
      </c>
      <c r="E21" s="35">
        <v>2919.8</v>
      </c>
      <c r="F21" s="24">
        <f t="shared" si="2"/>
        <v>0.2835445496479728</v>
      </c>
      <c r="G21" s="24">
        <f t="shared" si="1"/>
        <v>0.696650124069479</v>
      </c>
    </row>
    <row r="22" spans="1:7" ht="31.5">
      <c r="A22" s="22" t="s">
        <v>30</v>
      </c>
      <c r="B22" s="23" t="s">
        <v>31</v>
      </c>
      <c r="C22" s="35"/>
      <c r="D22" s="35">
        <v>170.5</v>
      </c>
      <c r="E22" s="35">
        <v>27.5</v>
      </c>
      <c r="F22" s="24">
        <f t="shared" si="2"/>
        <v>0.16129032258064516</v>
      </c>
      <c r="G22" s="24"/>
    </row>
    <row r="23" spans="1:7" ht="31.5">
      <c r="A23" s="18" t="s">
        <v>32</v>
      </c>
      <c r="B23" s="19" t="s">
        <v>33</v>
      </c>
      <c r="C23" s="20">
        <f>C24+C25+C26</f>
        <v>4797.9</v>
      </c>
      <c r="D23" s="20">
        <f>D24+D25+D26</f>
        <v>9076.9</v>
      </c>
      <c r="E23" s="20">
        <f>E24+E25+E26</f>
        <v>5696.5</v>
      </c>
      <c r="F23" s="21">
        <f t="shared" si="2"/>
        <v>0.6275821040222984</v>
      </c>
      <c r="G23" s="21">
        <f t="shared" si="1"/>
        <v>1.1872902728276955</v>
      </c>
    </row>
    <row r="24" spans="1:7" ht="22.5" customHeight="1">
      <c r="A24" s="22" t="s">
        <v>34</v>
      </c>
      <c r="B24" s="23" t="s">
        <v>35</v>
      </c>
      <c r="C24" s="35">
        <v>341</v>
      </c>
      <c r="D24" s="38">
        <v>308.8</v>
      </c>
      <c r="E24" s="35">
        <v>208.3</v>
      </c>
      <c r="F24" s="24">
        <f t="shared" si="2"/>
        <v>0.6745466321243524</v>
      </c>
      <c r="G24" s="24">
        <f t="shared" si="1"/>
        <v>0.6108504398826979</v>
      </c>
    </row>
    <row r="25" spans="1:7" ht="15.75">
      <c r="A25" s="22" t="s">
        <v>36</v>
      </c>
      <c r="B25" s="23" t="s">
        <v>37</v>
      </c>
      <c r="C25" s="35">
        <v>2350.1</v>
      </c>
      <c r="D25" s="38">
        <v>6197.4</v>
      </c>
      <c r="E25" s="35">
        <v>3787.6</v>
      </c>
      <c r="F25" s="24">
        <f t="shared" si="2"/>
        <v>0.6111595185077613</v>
      </c>
      <c r="G25" s="24">
        <f t="shared" si="1"/>
        <v>1.611676098889409</v>
      </c>
    </row>
    <row r="26" spans="1:7" ht="23.25" customHeight="1">
      <c r="A26" s="22" t="s">
        <v>38</v>
      </c>
      <c r="B26" s="23" t="s">
        <v>39</v>
      </c>
      <c r="C26" s="35">
        <v>2106.8</v>
      </c>
      <c r="D26" s="38">
        <v>2570.7</v>
      </c>
      <c r="E26" s="35">
        <v>1700.6</v>
      </c>
      <c r="F26" s="24">
        <f t="shared" si="2"/>
        <v>0.6615318784766795</v>
      </c>
      <c r="G26" s="24">
        <f t="shared" si="1"/>
        <v>0.8071957471046135</v>
      </c>
    </row>
    <row r="27" spans="1:7" ht="15.75" hidden="1">
      <c r="A27" s="18" t="s">
        <v>40</v>
      </c>
      <c r="B27" s="19" t="s">
        <v>41</v>
      </c>
      <c r="C27" s="20">
        <f>C28</f>
        <v>0</v>
      </c>
      <c r="D27" s="20">
        <f>D28</f>
        <v>0</v>
      </c>
      <c r="E27" s="20">
        <f>E28</f>
        <v>0</v>
      </c>
      <c r="F27" s="21"/>
      <c r="G27" s="21" t="e">
        <f t="shared" si="1"/>
        <v>#DIV/0!</v>
      </c>
    </row>
    <row r="28" spans="1:7" ht="31.5" hidden="1">
      <c r="A28" s="22" t="s">
        <v>108</v>
      </c>
      <c r="B28" s="23" t="s">
        <v>107</v>
      </c>
      <c r="C28" s="35"/>
      <c r="D28" s="35">
        <v>0</v>
      </c>
      <c r="E28" s="35">
        <v>0</v>
      </c>
      <c r="F28" s="24"/>
      <c r="G28" s="24" t="e">
        <f t="shared" si="1"/>
        <v>#DIV/0!</v>
      </c>
    </row>
    <row r="29" spans="1:7" ht="15.75">
      <c r="A29" s="18" t="s">
        <v>42</v>
      </c>
      <c r="B29" s="19" t="s">
        <v>43</v>
      </c>
      <c r="C29" s="20">
        <f>C30+C31+C32+C33+C34+C35</f>
        <v>33763.1</v>
      </c>
      <c r="D29" s="20">
        <f>D30+D31+D32+D33+D34+D35</f>
        <v>84459.49999999999</v>
      </c>
      <c r="E29" s="20">
        <f>E30+E31+E32+E33+E34+E35</f>
        <v>53437.8</v>
      </c>
      <c r="F29" s="21">
        <f t="shared" si="2"/>
        <v>0.632703248302441</v>
      </c>
      <c r="G29" s="21">
        <f t="shared" si="1"/>
        <v>1.5827278893229593</v>
      </c>
    </row>
    <row r="30" spans="1:7" ht="15.75">
      <c r="A30" s="22" t="s">
        <v>44</v>
      </c>
      <c r="B30" s="23" t="s">
        <v>45</v>
      </c>
      <c r="C30" s="35">
        <v>9294.8</v>
      </c>
      <c r="D30" s="38">
        <v>23315.1</v>
      </c>
      <c r="E30" s="35">
        <v>10213.5</v>
      </c>
      <c r="F30" s="24">
        <f t="shared" si="2"/>
        <v>0.4380637440971731</v>
      </c>
      <c r="G30" s="24">
        <f t="shared" si="1"/>
        <v>1.0988402117312908</v>
      </c>
    </row>
    <row r="31" spans="1:7" ht="15.75">
      <c r="A31" s="22" t="s">
        <v>46</v>
      </c>
      <c r="B31" s="23" t="s">
        <v>47</v>
      </c>
      <c r="C31" s="35">
        <v>19014</v>
      </c>
      <c r="D31" s="38">
        <v>51692.8</v>
      </c>
      <c r="E31" s="35">
        <v>36830</v>
      </c>
      <c r="F31" s="24">
        <f t="shared" si="2"/>
        <v>0.7124783335396805</v>
      </c>
      <c r="G31" s="24">
        <f t="shared" si="1"/>
        <v>1.936993794046492</v>
      </c>
    </row>
    <row r="32" spans="1:7" ht="17.25" customHeight="1">
      <c r="A32" s="22" t="s">
        <v>109</v>
      </c>
      <c r="B32" s="23" t="s">
        <v>48</v>
      </c>
      <c r="C32" s="35">
        <v>1983.9</v>
      </c>
      <c r="D32" s="38">
        <v>3556.9</v>
      </c>
      <c r="E32" s="35">
        <v>2289.8</v>
      </c>
      <c r="F32" s="24">
        <f t="shared" si="2"/>
        <v>0.6437628271809722</v>
      </c>
      <c r="G32" s="24">
        <f t="shared" si="1"/>
        <v>1.1541912394777962</v>
      </c>
    </row>
    <row r="33" spans="1:7" ht="32.25" customHeight="1" hidden="1">
      <c r="A33" s="22" t="s">
        <v>49</v>
      </c>
      <c r="B33" s="23" t="s">
        <v>50</v>
      </c>
      <c r="C33" s="35"/>
      <c r="D33" s="35"/>
      <c r="E33" s="35"/>
      <c r="F33" s="24"/>
      <c r="G33" s="24"/>
    </row>
    <row r="34" spans="1:7" ht="31.5">
      <c r="A34" s="22" t="s">
        <v>51</v>
      </c>
      <c r="B34" s="23" t="s">
        <v>52</v>
      </c>
      <c r="C34" s="35">
        <v>277.6</v>
      </c>
      <c r="D34" s="35">
        <v>571.7</v>
      </c>
      <c r="E34" s="35">
        <v>534.2</v>
      </c>
      <c r="F34" s="24">
        <f aca="true" t="shared" si="3" ref="F34:F44">E34/D34</f>
        <v>0.9344061570753892</v>
      </c>
      <c r="G34" s="24">
        <f t="shared" si="1"/>
        <v>1.9243515850144093</v>
      </c>
    </row>
    <row r="35" spans="1:7" ht="15.75">
      <c r="A35" s="22" t="s">
        <v>53</v>
      </c>
      <c r="B35" s="23" t="s">
        <v>54</v>
      </c>
      <c r="C35" s="35">
        <v>3192.8</v>
      </c>
      <c r="D35" s="35">
        <v>5323</v>
      </c>
      <c r="E35" s="35">
        <v>3570.3</v>
      </c>
      <c r="F35" s="24">
        <f t="shared" si="3"/>
        <v>0.6707307909073831</v>
      </c>
      <c r="G35" s="24">
        <f t="shared" si="1"/>
        <v>1.1182347782510649</v>
      </c>
    </row>
    <row r="36" spans="1:7" ht="15.75">
      <c r="A36" s="18" t="s">
        <v>55</v>
      </c>
      <c r="B36" s="19" t="s">
        <v>56</v>
      </c>
      <c r="C36" s="20">
        <f>C37</f>
        <v>740.5</v>
      </c>
      <c r="D36" s="20">
        <f>D37</f>
        <v>1169.5</v>
      </c>
      <c r="E36" s="20">
        <f>E37</f>
        <v>896.9</v>
      </c>
      <c r="F36" s="21">
        <f t="shared" si="3"/>
        <v>0.7669089354424967</v>
      </c>
      <c r="G36" s="21">
        <f t="shared" si="1"/>
        <v>1.2112086428089128</v>
      </c>
    </row>
    <row r="37" spans="1:7" ht="15.75">
      <c r="A37" s="22" t="s">
        <v>57</v>
      </c>
      <c r="B37" s="23" t="s">
        <v>58</v>
      </c>
      <c r="C37" s="35">
        <v>740.5</v>
      </c>
      <c r="D37" s="35">
        <v>1169.5</v>
      </c>
      <c r="E37" s="35">
        <v>896.9</v>
      </c>
      <c r="F37" s="24">
        <f t="shared" si="3"/>
        <v>0.7669089354424967</v>
      </c>
      <c r="G37" s="24">
        <f t="shared" si="1"/>
        <v>1.2112086428089128</v>
      </c>
    </row>
    <row r="38" spans="1:7" ht="15.75">
      <c r="A38" s="18" t="s">
        <v>59</v>
      </c>
      <c r="B38" s="19" t="s">
        <v>60</v>
      </c>
      <c r="C38" s="20">
        <f>C39+C40+C41</f>
        <v>1368.9</v>
      </c>
      <c r="D38" s="20">
        <f>D39+D40+D41</f>
        <v>2451.8999999999996</v>
      </c>
      <c r="E38" s="20">
        <f>E39+E40+E41</f>
        <v>1297.5</v>
      </c>
      <c r="F38" s="21">
        <f t="shared" si="3"/>
        <v>0.5291814511195401</v>
      </c>
      <c r="G38" s="21">
        <f t="shared" si="1"/>
        <v>0.947841332456717</v>
      </c>
    </row>
    <row r="39" spans="1:7" ht="15.75">
      <c r="A39" s="22" t="s">
        <v>61</v>
      </c>
      <c r="B39" s="23" t="s">
        <v>62</v>
      </c>
      <c r="C39" s="35">
        <v>737.3</v>
      </c>
      <c r="D39" s="35">
        <v>967.2</v>
      </c>
      <c r="E39" s="35">
        <v>731.7</v>
      </c>
      <c r="F39" s="24">
        <f t="shared" si="3"/>
        <v>0.7565136476426799</v>
      </c>
      <c r="G39" s="24">
        <f t="shared" si="1"/>
        <v>0.9924047199240473</v>
      </c>
    </row>
    <row r="40" spans="1:7" ht="15.75">
      <c r="A40" s="22" t="s">
        <v>63</v>
      </c>
      <c r="B40" s="23" t="s">
        <v>64</v>
      </c>
      <c r="C40" s="35">
        <v>550.1</v>
      </c>
      <c r="D40" s="35">
        <v>730.9</v>
      </c>
      <c r="E40" s="35">
        <v>479.9</v>
      </c>
      <c r="F40" s="24">
        <f t="shared" si="3"/>
        <v>0.6565877685045833</v>
      </c>
      <c r="G40" s="24">
        <f t="shared" si="1"/>
        <v>0.8723868387565896</v>
      </c>
    </row>
    <row r="41" spans="1:7" ht="15.75">
      <c r="A41" s="22" t="s">
        <v>65</v>
      </c>
      <c r="B41" s="23" t="s">
        <v>66</v>
      </c>
      <c r="C41" s="35">
        <v>81.5</v>
      </c>
      <c r="D41" s="35">
        <v>753.8</v>
      </c>
      <c r="E41" s="35">
        <v>85.9</v>
      </c>
      <c r="F41" s="24">
        <f t="shared" si="3"/>
        <v>0.11395595648713187</v>
      </c>
      <c r="G41" s="24">
        <f t="shared" si="1"/>
        <v>1.0539877300613498</v>
      </c>
    </row>
    <row r="42" spans="1:7" ht="15.75">
      <c r="A42" s="18" t="s">
        <v>67</v>
      </c>
      <c r="B42" s="19" t="s">
        <v>68</v>
      </c>
      <c r="C42" s="20">
        <f>C43</f>
        <v>33.2</v>
      </c>
      <c r="D42" s="20">
        <f>D43</f>
        <v>66.6</v>
      </c>
      <c r="E42" s="20">
        <f>E43</f>
        <v>33.4</v>
      </c>
      <c r="F42" s="21">
        <f t="shared" si="3"/>
        <v>0.5015015015015015</v>
      </c>
      <c r="G42" s="21">
        <f t="shared" si="1"/>
        <v>1.006024096385542</v>
      </c>
    </row>
    <row r="43" spans="1:7" ht="15.75">
      <c r="A43" s="22" t="s">
        <v>69</v>
      </c>
      <c r="B43" s="23" t="s">
        <v>70</v>
      </c>
      <c r="C43" s="35">
        <v>33.2</v>
      </c>
      <c r="D43" s="35">
        <v>66.6</v>
      </c>
      <c r="E43" s="35">
        <v>33.4</v>
      </c>
      <c r="F43" s="24">
        <f t="shared" si="3"/>
        <v>0.5015015015015015</v>
      </c>
      <c r="G43" s="24">
        <f t="shared" si="1"/>
        <v>1.006024096385542</v>
      </c>
    </row>
    <row r="44" spans="1:7" ht="15.75">
      <c r="A44" s="25" t="s">
        <v>71</v>
      </c>
      <c r="B44" s="26" t="s">
        <v>72</v>
      </c>
      <c r="C44" s="20">
        <f>C8+C15+C18+C23+C27+C29+C36+C42+C38</f>
        <v>67872.29999999999</v>
      </c>
      <c r="D44" s="20">
        <f>D8+D15+D18+D23+D27+D29+D36+D42+D38</f>
        <v>146832.9</v>
      </c>
      <c r="E44" s="20">
        <f>E8+E15+E18+E23+E27+E29+E36+E42+E38</f>
        <v>92132.9</v>
      </c>
      <c r="F44" s="21">
        <f t="shared" si="3"/>
        <v>0.6274676860567352</v>
      </c>
      <c r="G44" s="21">
        <f t="shared" si="1"/>
        <v>1.3574447897006585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1" sqref="F31:F32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5" t="s">
        <v>116</v>
      </c>
      <c r="B2" s="46"/>
      <c r="C2" s="46"/>
      <c r="D2" s="46"/>
      <c r="E2" s="46"/>
      <c r="F2" s="46"/>
    </row>
    <row r="3" spans="1:6" ht="42" customHeight="1">
      <c r="A3" s="45" t="s">
        <v>79</v>
      </c>
      <c r="B3" s="45"/>
      <c r="C3" s="45"/>
      <c r="D3" s="45"/>
      <c r="E3" s="45"/>
      <c r="F3" s="45"/>
    </row>
    <row r="4" spans="1:6" ht="18.75">
      <c r="A4" s="1" t="s">
        <v>122</v>
      </c>
      <c r="B4" s="7"/>
      <c r="C4" s="8"/>
      <c r="D4" s="8"/>
      <c r="E4" s="8"/>
      <c r="F4" s="8"/>
    </row>
    <row r="5" spans="3:6" ht="15">
      <c r="C5" s="1"/>
      <c r="D5" s="1"/>
      <c r="E5" s="1"/>
      <c r="F5" s="27" t="s">
        <v>3</v>
      </c>
    </row>
    <row r="6" spans="1:6" ht="51.75" customHeight="1">
      <c r="A6" s="30" t="s">
        <v>78</v>
      </c>
      <c r="B6" s="3" t="s">
        <v>123</v>
      </c>
      <c r="C6" s="3" t="s">
        <v>118</v>
      </c>
      <c r="D6" s="3" t="s">
        <v>124</v>
      </c>
      <c r="E6" s="3" t="s">
        <v>125</v>
      </c>
      <c r="F6" s="3" t="s">
        <v>117</v>
      </c>
    </row>
    <row r="7" spans="1:6" s="2" customFormat="1" ht="15">
      <c r="A7" s="4">
        <v>1</v>
      </c>
      <c r="B7" s="31">
        <v>2</v>
      </c>
      <c r="C7" s="4">
        <v>3</v>
      </c>
      <c r="D7" s="4" t="s">
        <v>77</v>
      </c>
      <c r="E7" s="4" t="s">
        <v>0</v>
      </c>
      <c r="F7" s="4" t="s">
        <v>1</v>
      </c>
    </row>
    <row r="8" spans="1:6" s="2" customFormat="1" ht="31.5">
      <c r="A8" s="34" t="s">
        <v>102</v>
      </c>
      <c r="B8" s="6">
        <f>SUM(B9:B24)</f>
        <v>63334.70000000001</v>
      </c>
      <c r="C8" s="6">
        <f>SUM(C9:C25)</f>
        <v>140365.8</v>
      </c>
      <c r="D8" s="6">
        <f>SUM(D9:D24)</f>
        <v>87988.3</v>
      </c>
      <c r="E8" s="28">
        <f>D8/C8</f>
        <v>0.6268499876750605</v>
      </c>
      <c r="F8" s="28">
        <f>D8/B8</f>
        <v>1.3892589686222558</v>
      </c>
    </row>
    <row r="9" spans="1:6" s="5" customFormat="1" ht="15">
      <c r="A9" s="32" t="s">
        <v>80</v>
      </c>
      <c r="B9" s="36">
        <v>32619.8</v>
      </c>
      <c r="C9" s="36">
        <v>82859.9</v>
      </c>
      <c r="D9" s="36">
        <v>52323.3</v>
      </c>
      <c r="E9" s="29">
        <f aca="true" t="shared" si="0" ref="E9:E37">D9/C9</f>
        <v>0.6314670908364601</v>
      </c>
      <c r="F9" s="29">
        <f>D9/B9</f>
        <v>1.6040349726239893</v>
      </c>
    </row>
    <row r="10" spans="1:6" s="5" customFormat="1" ht="15">
      <c r="A10" s="32" t="s">
        <v>81</v>
      </c>
      <c r="B10" s="36">
        <v>656.8</v>
      </c>
      <c r="C10" s="36">
        <v>1049.5</v>
      </c>
      <c r="D10" s="36">
        <v>789.4</v>
      </c>
      <c r="E10" s="29">
        <f t="shared" si="0"/>
        <v>0.7521676989042401</v>
      </c>
      <c r="F10" s="29">
        <f aca="true" t="shared" si="1" ref="F10:F34">D10/B10</f>
        <v>1.201887941534714</v>
      </c>
    </row>
    <row r="11" spans="1:6" s="5" customFormat="1" ht="18.75" customHeight="1">
      <c r="A11" s="32" t="s">
        <v>82</v>
      </c>
      <c r="B11" s="36">
        <v>33.2</v>
      </c>
      <c r="C11" s="36">
        <v>66.6</v>
      </c>
      <c r="D11" s="36">
        <v>33.4</v>
      </c>
      <c r="E11" s="29">
        <f t="shared" si="0"/>
        <v>0.5015015015015015</v>
      </c>
      <c r="F11" s="29">
        <f t="shared" si="1"/>
        <v>1.006024096385542</v>
      </c>
    </row>
    <row r="12" spans="1:6" s="5" customFormat="1" ht="15">
      <c r="A12" s="32" t="s">
        <v>83</v>
      </c>
      <c r="B12" s="36">
        <v>61.8</v>
      </c>
      <c r="C12" s="36">
        <v>73.4</v>
      </c>
      <c r="D12" s="36">
        <v>47.7</v>
      </c>
      <c r="E12" s="29">
        <f t="shared" si="0"/>
        <v>0.6498637602179836</v>
      </c>
      <c r="F12" s="29">
        <f t="shared" si="1"/>
        <v>0.7718446601941749</v>
      </c>
    </row>
    <row r="13" spans="1:6" s="5" customFormat="1" ht="15">
      <c r="A13" s="32" t="s">
        <v>84</v>
      </c>
      <c r="B13" s="36">
        <v>879.4</v>
      </c>
      <c r="C13" s="36">
        <v>1178.1</v>
      </c>
      <c r="D13" s="36">
        <v>887.5</v>
      </c>
      <c r="E13" s="29">
        <f t="shared" si="0"/>
        <v>0.753331635684577</v>
      </c>
      <c r="F13" s="29">
        <f t="shared" si="1"/>
        <v>1.0092108255628838</v>
      </c>
    </row>
    <row r="14" spans="1:6" s="5" customFormat="1" ht="30">
      <c r="A14" s="32" t="s">
        <v>85</v>
      </c>
      <c r="B14" s="36">
        <v>394.1</v>
      </c>
      <c r="C14" s="36">
        <v>544.6</v>
      </c>
      <c r="D14" s="36">
        <v>343.6</v>
      </c>
      <c r="E14" s="37">
        <f t="shared" si="0"/>
        <v>0.6309217774513405</v>
      </c>
      <c r="F14" s="29">
        <f t="shared" si="1"/>
        <v>0.8718599340268968</v>
      </c>
    </row>
    <row r="15" spans="1:6" s="5" customFormat="1" ht="15">
      <c r="A15" s="32" t="s">
        <v>86</v>
      </c>
      <c r="B15" s="36">
        <v>4427.8</v>
      </c>
      <c r="C15" s="36">
        <v>10757.6</v>
      </c>
      <c r="D15" s="36">
        <v>3268.1</v>
      </c>
      <c r="E15" s="29">
        <f t="shared" si="0"/>
        <v>0.3037945266602216</v>
      </c>
      <c r="F15" s="29">
        <f t="shared" si="1"/>
        <v>0.7380866344460002</v>
      </c>
    </row>
    <row r="16" spans="1:6" s="5" customFormat="1" ht="15">
      <c r="A16" s="32" t="s">
        <v>87</v>
      </c>
      <c r="B16" s="36">
        <v>151.8</v>
      </c>
      <c r="C16" s="36">
        <v>374.9</v>
      </c>
      <c r="D16" s="36">
        <v>89.9</v>
      </c>
      <c r="E16" s="29">
        <f t="shared" si="0"/>
        <v>0.23979727927447322</v>
      </c>
      <c r="F16" s="29">
        <f t="shared" si="1"/>
        <v>0.5922266139657444</v>
      </c>
    </row>
    <row r="17" spans="1:6" s="5" customFormat="1" ht="30">
      <c r="A17" s="32" t="s">
        <v>88</v>
      </c>
      <c r="B17" s="36">
        <v>1069.8</v>
      </c>
      <c r="C17" s="36">
        <v>1878.7</v>
      </c>
      <c r="D17" s="36">
        <v>1296.4</v>
      </c>
      <c r="E17" s="29">
        <f t="shared" si="0"/>
        <v>0.6900516314472774</v>
      </c>
      <c r="F17" s="29">
        <f t="shared" si="1"/>
        <v>1.211815292578052</v>
      </c>
    </row>
    <row r="18" spans="1:6" s="5" customFormat="1" ht="30.75" customHeight="1">
      <c r="A18" s="32" t="s">
        <v>89</v>
      </c>
      <c r="B18" s="36">
        <v>19406.9</v>
      </c>
      <c r="C18" s="36">
        <v>31745.3</v>
      </c>
      <c r="D18" s="36">
        <v>23435.5</v>
      </c>
      <c r="E18" s="29">
        <f t="shared" si="0"/>
        <v>0.7382352663228887</v>
      </c>
      <c r="F18" s="29">
        <f t="shared" si="1"/>
        <v>1.2075859616940365</v>
      </c>
    </row>
    <row r="19" spans="1:6" s="5" customFormat="1" ht="30">
      <c r="A19" s="32" t="s">
        <v>90</v>
      </c>
      <c r="B19" s="36"/>
      <c r="C19" s="36">
        <v>42.5</v>
      </c>
      <c r="D19" s="36">
        <v>2.5</v>
      </c>
      <c r="E19" s="29">
        <f t="shared" si="0"/>
        <v>0.058823529411764705</v>
      </c>
      <c r="F19" s="29"/>
    </row>
    <row r="20" spans="1:6" s="5" customFormat="1" ht="15">
      <c r="A20" s="32" t="s">
        <v>91</v>
      </c>
      <c r="B20" s="36">
        <v>1056.3</v>
      </c>
      <c r="C20" s="36">
        <v>4309.8</v>
      </c>
      <c r="D20" s="36">
        <v>2609.5</v>
      </c>
      <c r="E20" s="29">
        <f t="shared" si="0"/>
        <v>0.6054805327393382</v>
      </c>
      <c r="F20" s="29" t="s">
        <v>114</v>
      </c>
    </row>
    <row r="21" spans="1:6" s="5" customFormat="1" ht="30">
      <c r="A21" s="32" t="s">
        <v>92</v>
      </c>
      <c r="B21" s="36">
        <v>30.5</v>
      </c>
      <c r="C21" s="36">
        <v>293.1</v>
      </c>
      <c r="D21" s="36">
        <v>141</v>
      </c>
      <c r="E21" s="29">
        <f t="shared" si="0"/>
        <v>0.48106448311156597</v>
      </c>
      <c r="F21" s="29" t="s">
        <v>114</v>
      </c>
    </row>
    <row r="22" spans="1:6" s="5" customFormat="1" ht="30">
      <c r="A22" s="32" t="s">
        <v>93</v>
      </c>
      <c r="B22" s="36">
        <v>1925.3</v>
      </c>
      <c r="C22" s="36">
        <v>2808.8</v>
      </c>
      <c r="D22" s="36">
        <v>1893.1</v>
      </c>
      <c r="E22" s="29">
        <f t="shared" si="0"/>
        <v>0.673988892053546</v>
      </c>
      <c r="F22" s="29">
        <f t="shared" si="1"/>
        <v>0.9832753337142264</v>
      </c>
    </row>
    <row r="23" spans="1:6" s="5" customFormat="1" ht="30">
      <c r="A23" s="32" t="s">
        <v>94</v>
      </c>
      <c r="B23" s="36">
        <v>621.2</v>
      </c>
      <c r="C23" s="36">
        <v>1107.8</v>
      </c>
      <c r="D23" s="36">
        <v>827.4</v>
      </c>
      <c r="E23" s="29">
        <f t="shared" si="0"/>
        <v>0.746885719443943</v>
      </c>
      <c r="F23" s="29">
        <f t="shared" si="1"/>
        <v>1.331938184159691</v>
      </c>
    </row>
    <row r="24" spans="1:6" s="5" customFormat="1" ht="30">
      <c r="A24" s="32" t="s">
        <v>105</v>
      </c>
      <c r="B24" s="36"/>
      <c r="C24" s="36">
        <v>792.7</v>
      </c>
      <c r="D24" s="36"/>
      <c r="E24" s="29">
        <f t="shared" si="0"/>
        <v>0</v>
      </c>
      <c r="F24" s="29"/>
    </row>
    <row r="25" spans="1:6" s="5" customFormat="1" ht="45">
      <c r="A25" s="32" t="s">
        <v>119</v>
      </c>
      <c r="B25" s="36"/>
      <c r="C25" s="39">
        <v>482.5</v>
      </c>
      <c r="D25" s="36"/>
      <c r="E25" s="29">
        <f t="shared" si="0"/>
        <v>0</v>
      </c>
      <c r="F25" s="29"/>
    </row>
    <row r="26" spans="1:6" s="5" customFormat="1" ht="15">
      <c r="A26" s="33" t="s">
        <v>95</v>
      </c>
      <c r="B26" s="6">
        <f>SUM(B27:B38)</f>
        <v>4537.6</v>
      </c>
      <c r="C26" s="6">
        <f>SUM(C27:C38)</f>
        <v>6467.1</v>
      </c>
      <c r="D26" s="6">
        <f>SUM(D27:D38)</f>
        <v>4144.6</v>
      </c>
      <c r="E26" s="28">
        <f t="shared" si="0"/>
        <v>0.6408745805693433</v>
      </c>
      <c r="F26" s="29">
        <f t="shared" si="1"/>
        <v>0.9133903385049366</v>
      </c>
    </row>
    <row r="27" spans="1:6" s="5" customFormat="1" ht="15">
      <c r="A27" s="32" t="s">
        <v>96</v>
      </c>
      <c r="B27" s="36">
        <v>82.1</v>
      </c>
      <c r="C27" s="36"/>
      <c r="D27" s="36"/>
      <c r="E27" s="29"/>
      <c r="F27" s="29"/>
    </row>
    <row r="28" spans="1:6" s="5" customFormat="1" ht="15" hidden="1">
      <c r="A28" s="32" t="s">
        <v>113</v>
      </c>
      <c r="B28" s="36"/>
      <c r="C28" s="36"/>
      <c r="D28" s="36"/>
      <c r="E28" s="29" t="e">
        <f t="shared" si="0"/>
        <v>#DIV/0!</v>
      </c>
      <c r="F28" s="29"/>
    </row>
    <row r="29" spans="1:6" s="5" customFormat="1" ht="30">
      <c r="A29" s="32" t="s">
        <v>97</v>
      </c>
      <c r="B29" s="36">
        <v>962.1</v>
      </c>
      <c r="C29" s="36">
        <v>1083.4</v>
      </c>
      <c r="D29" s="36">
        <v>541.3</v>
      </c>
      <c r="E29" s="29">
        <f t="shared" si="0"/>
        <v>0.4996307919512645</v>
      </c>
      <c r="F29" s="29">
        <f t="shared" si="1"/>
        <v>0.5626234279180957</v>
      </c>
    </row>
    <row r="30" spans="1:6" s="5" customFormat="1" ht="15">
      <c r="A30" s="32" t="s">
        <v>98</v>
      </c>
      <c r="B30" s="36">
        <v>2002</v>
      </c>
      <c r="C30" s="36">
        <v>2431.7</v>
      </c>
      <c r="D30" s="36">
        <v>1617.7</v>
      </c>
      <c r="E30" s="29">
        <f t="shared" si="0"/>
        <v>0.6652547600444134</v>
      </c>
      <c r="F30" s="29">
        <f t="shared" si="1"/>
        <v>0.8080419580419581</v>
      </c>
    </row>
    <row r="31" spans="1:6" s="5" customFormat="1" ht="15">
      <c r="A31" s="32" t="s">
        <v>99</v>
      </c>
      <c r="B31" s="36">
        <v>249.1</v>
      </c>
      <c r="C31" s="36">
        <v>235</v>
      </c>
      <c r="D31" s="36">
        <v>228.1</v>
      </c>
      <c r="E31" s="29">
        <f t="shared" si="0"/>
        <v>0.9706382978723403</v>
      </c>
      <c r="F31" s="29">
        <f t="shared" si="1"/>
        <v>0.9156965074267363</v>
      </c>
    </row>
    <row r="32" spans="1:6" s="5" customFormat="1" ht="30">
      <c r="A32" s="32" t="s">
        <v>115</v>
      </c>
      <c r="B32" s="36">
        <v>781.2</v>
      </c>
      <c r="C32" s="36">
        <v>911.4</v>
      </c>
      <c r="D32" s="36">
        <v>911.4</v>
      </c>
      <c r="E32" s="29">
        <f t="shared" si="0"/>
        <v>1</v>
      </c>
      <c r="F32" s="29">
        <f t="shared" si="1"/>
        <v>1.1666666666666665</v>
      </c>
    </row>
    <row r="33" spans="1:6" s="5" customFormat="1" ht="15">
      <c r="A33" s="32" t="s">
        <v>100</v>
      </c>
      <c r="B33" s="36">
        <v>83.7</v>
      </c>
      <c r="C33" s="36">
        <v>120</v>
      </c>
      <c r="D33" s="36">
        <v>107.5</v>
      </c>
      <c r="E33" s="29">
        <f t="shared" si="0"/>
        <v>0.8958333333333334</v>
      </c>
      <c r="F33" s="29">
        <f t="shared" si="1"/>
        <v>1.2843488649940262</v>
      </c>
    </row>
    <row r="34" spans="1:6" s="5" customFormat="1" ht="30">
      <c r="A34" s="32" t="s">
        <v>112</v>
      </c>
      <c r="B34" s="36">
        <v>5.8</v>
      </c>
      <c r="C34" s="36">
        <v>594.7</v>
      </c>
      <c r="D34" s="36">
        <v>3.4</v>
      </c>
      <c r="E34" s="29">
        <f t="shared" si="0"/>
        <v>0.005717168320161425</v>
      </c>
      <c r="F34" s="29">
        <f t="shared" si="1"/>
        <v>0.5862068965517241</v>
      </c>
    </row>
    <row r="35" spans="1:6" s="5" customFormat="1" ht="45">
      <c r="A35" s="32" t="s">
        <v>104</v>
      </c>
      <c r="B35" s="36">
        <v>0</v>
      </c>
      <c r="C35" s="36">
        <v>5.5</v>
      </c>
      <c r="D35" s="36">
        <v>5.5</v>
      </c>
      <c r="E35" s="29">
        <f t="shared" si="0"/>
        <v>1</v>
      </c>
      <c r="F35" s="29"/>
    </row>
    <row r="36" spans="1:6" s="5" customFormat="1" ht="15">
      <c r="A36" s="32" t="s">
        <v>110</v>
      </c>
      <c r="B36" s="36">
        <v>371.6</v>
      </c>
      <c r="C36" s="36">
        <v>1025.4</v>
      </c>
      <c r="D36" s="36">
        <v>669.7</v>
      </c>
      <c r="E36" s="29">
        <f t="shared" si="0"/>
        <v>0.6531109810805539</v>
      </c>
      <c r="F36" s="29">
        <f>D36/B36</f>
        <v>1.8022066738428417</v>
      </c>
    </row>
    <row r="37" spans="1:6" s="5" customFormat="1" ht="22.5" customHeight="1">
      <c r="A37" s="32" t="s">
        <v>111</v>
      </c>
      <c r="B37" s="36"/>
      <c r="C37" s="36">
        <v>60</v>
      </c>
      <c r="D37" s="36">
        <v>60</v>
      </c>
      <c r="E37" s="29">
        <f t="shared" si="0"/>
        <v>1</v>
      </c>
      <c r="F37" s="29"/>
    </row>
    <row r="38" spans="1:6" ht="15" hidden="1">
      <c r="A38" s="32"/>
      <c r="B38" s="36"/>
      <c r="C38" s="36"/>
      <c r="D38" s="36"/>
      <c r="E38" s="29"/>
      <c r="F38" s="29"/>
    </row>
    <row r="39" spans="1:6" ht="15">
      <c r="A39" s="33" t="s">
        <v>101</v>
      </c>
      <c r="B39" s="6">
        <f>B8+B26</f>
        <v>67872.30000000002</v>
      </c>
      <c r="C39" s="6">
        <f>C8+C26</f>
        <v>146832.9</v>
      </c>
      <c r="D39" s="6">
        <f>D8+D26</f>
        <v>92132.90000000001</v>
      </c>
      <c r="E39" s="28">
        <f>D39/C39</f>
        <v>0.6274676860567353</v>
      </c>
      <c r="F39" s="28">
        <f>D39/B39</f>
        <v>1.3574447897006583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2022-07-07T07:04:42Z</cp:lastPrinted>
  <dcterms:created xsi:type="dcterms:W3CDTF">2011-10-21T06:26:35Z</dcterms:created>
  <dcterms:modified xsi:type="dcterms:W3CDTF">2022-10-07T06:50:42Z</dcterms:modified>
  <cp:category/>
  <cp:version/>
  <cp:contentType/>
  <cp:contentStatus/>
</cp:coreProperties>
</file>