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46" windowWidth="15300" windowHeight="10140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<sst xmlns="http://schemas.openxmlformats.org/spreadsheetml/2006/main" count="138" uniqueCount="128">
  <si>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</si>
  <si>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</si>
  <si>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</si>
  <si>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</si>
  <si>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</si>
  <si>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</si>
  <si>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</si>
  <si>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</si>
  <si>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</si>
  <si>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</si>
  <si>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</si>
  <si>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</si>
  <si>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</si>
  <si>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</si>
  <si>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</si>
  <si>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</si>
  <si>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</si>
  <si>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</si>
  <si>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</si>
  <si>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</si>
  <si>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</si>
  <si>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</si>
  <si>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</si>
  <si>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</si>
  <si>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</si>
  <si>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</si>
  <si>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</si>
  <si>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</si>
  <si>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</si>
  <si>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</si>
  <si>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</si>
  <si>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</si>
  <si>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</si>
  <si>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</si>
  <si>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</si>
  <si>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</si>
  <si>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</si>
  <si>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</si>
  <si>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</si>
  <si>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</si>
  <si>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</si>
  <si>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</si>
  <si>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</si>
  <si>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</si>
  <si>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</si>
  <si>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</si>
  <si>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</si>
  <si>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</si>
  <si>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</si>
  <si>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</si>
  <si>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</si>
  <si>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</si>
  <si>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</si>
  <si>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</si>
  <si>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</si>
  <si>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</si>
  <si>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</si>
  <si>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</si>
  <si>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</si>
  <si>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</si>
  <si>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</si>
  <si>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</si>
  <si>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</si>
  <si>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</si>
  <si>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</si>
  <si>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</si>
  <si>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</si>
  <si>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</si>
  <si>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</si>
  <si>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</si>
  <si>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</si>
  <si>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</si>
  <si>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</si>
  <si>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</si>
  <si>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</si>
  <si>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</si>
  <si>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</si>
  <si>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</si>
  <si>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</si>
  <si>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</si>
  <si>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</si>
  <si>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</si>
  <si>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</si>
  <si>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</si>
  <si>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</si>
  <si>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</si>
  <si>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</si>
  <si>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</si>
  <si>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</si>
  <si>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</si>
  <si>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</si>
  <si>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</si>
  <si>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</si>
  <si>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</si>
  <si>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</si>
  <si>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</si>
  <si>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</si>
  <si>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</si>
  <si>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</si>
  <si>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</si>
  <si>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</si>
  <si>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Организация культурно-массовых мероприятий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</si>
  <si>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</si>
  <si>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</si>
  <si>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</si>
  <si>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</si>
  <si>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градостроительной деятельности Верхнеландеховского муниципального района</t>
  </si>
  <si>
    <t xml:space="preserve"> 000 0105 0000000000 000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</si>
  <si>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</si>
  <si>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</si>
  <si>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</si>
  <si>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>Контрольно счетная комиссия Верхнеландеховского муниципального района</t>
  </si>
  <si>
    <t>Мероприятия по энергосбережению и повышению энергетической эффективности</t>
  </si>
  <si>
    <t>Поощрение муниципальных управленческих команд за достижение показателей деятельности органов исполнительной власти субъектов РФ</t>
  </si>
  <si>
    <t>Предоставление мер социальной поддержки детям-сиротам и детям, оставшимся без попечения родителей, лицам из числа указанной категории граждан</t>
  </si>
  <si>
    <t>Исполнение бюджетных назначений по расходам в 2021 году, динамика исполнения расходной части в 2020-2021 годах</t>
  </si>
  <si>
    <t>план на 2021 год</t>
  </si>
  <si>
    <t>динамика расходов 2021/2020</t>
  </si>
  <si>
    <t xml:space="preserve">динамика расходов 2021/2020 </t>
  </si>
  <si>
    <t>Проведение Всероссийской переписи населения</t>
  </si>
  <si>
    <t>Мероприятия в области мелиорации земель сельскохозяйственного назначения</t>
  </si>
  <si>
    <t>св. 200%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</si>
  <si>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</si>
  <si>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исполнено на 01.01.2021</t>
  </si>
  <si>
    <t>исполнено на 01.01.2022</t>
  </si>
  <si>
    <t>% исполнения на 01.01.2022</t>
  </si>
  <si>
    <t>по состоянию на 01.01.2022</t>
  </si>
  <si>
    <t>св.200%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</si>
</sst>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49" fontId="31" fillId="0" borderId="2">
      <alignment horizontal="center" wrapText="1"/>
      <protection/>
    </xf>
    <xf numFmtId="49" fontId="31" fillId="0" borderId="3">
      <alignment horizontal="center" wrapText="1"/>
      <protection/>
    </xf>
    <xf numFmtId="49" fontId="31" fillId="0" borderId="4">
      <alignment horizontal="center"/>
      <protection/>
    </xf>
    <xf numFmtId="4" fontId="31" fillId="0" borderId="4">
      <alignment horizontal="right"/>
      <protection/>
    </xf>
    <xf numFmtId="0" fontId="31" fillId="0" borderId="5">
      <alignment horizontal="left" wrapText="1"/>
      <protection/>
    </xf>
    <xf numFmtId="0" fontId="32" fillId="0" borderId="6">
      <alignment horizontal="left" wrapText="1"/>
      <protection/>
    </xf>
    <xf numFmtId="0" fontId="31" fillId="0" borderId="7">
      <alignment horizontal="left" wrapText="1" indent="2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8" applyNumberFormat="0" applyAlignment="0" applyProtection="0"/>
    <xf numFmtId="0" fontId="34" fillId="28" borderId="9" applyNumberFormat="0" applyAlignment="0" applyProtection="0"/>
    <xf numFmtId="0" fontId="35" fillId="2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29" borderId="14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7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5" applyNumberFormat="0" applyFon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8" fillId="5" borderId="17" xfId="0" applyFont="1" applyFill="1" applyBorder="1" applyAlignment="1">
      <alignment horizontal="center" vertical="top" wrapText="1"/>
    </xf>
    <xf numFmtId="49" fontId="48" fillId="5" borderId="1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49" fillId="5" borderId="17" xfId="0" applyNumberFormat="1" applyFont="1" applyFill="1" applyBorder="1" applyAlignment="1">
      <alignment horizontal="right" vertical="top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2" fillId="2" borderId="17" xfId="60" applyFont="1" applyFill="1" applyBorder="1" applyAlignment="1">
      <alignment horizontal="center" vertical="top"/>
      <protection/>
    </xf>
    <xf numFmtId="0" fontId="48" fillId="2" borderId="18" xfId="0" applyFont="1" applyFill="1" applyBorder="1" applyAlignment="1">
      <alignment horizontal="center" vertical="top" wrapText="1"/>
    </xf>
    <xf numFmtId="0" fontId="48" fillId="2" borderId="17" xfId="0" applyFont="1" applyFill="1" applyBorder="1" applyAlignment="1">
      <alignment horizontal="center" vertical="top" wrapText="1"/>
    </xf>
    <xf numFmtId="0" fontId="48" fillId="2" borderId="19" xfId="0" applyFont="1" applyFill="1" applyBorder="1" applyAlignment="1">
      <alignment horizontal="center" vertical="top" wrapText="1"/>
    </xf>
    <xf numFmtId="49" fontId="48" fillId="2" borderId="20" xfId="0" applyNumberFormat="1" applyFont="1" applyFill="1" applyBorder="1" applyAlignment="1">
      <alignment horizontal="center"/>
    </xf>
    <xf numFmtId="49" fontId="48" fillId="2" borderId="21" xfId="0" applyNumberFormat="1" applyFont="1" applyFill="1" applyBorder="1" applyAlignment="1">
      <alignment horizontal="center"/>
    </xf>
    <xf numFmtId="49" fontId="48" fillId="2" borderId="22" xfId="0" applyNumberFormat="1" applyFont="1" applyFill="1" applyBorder="1" applyAlignment="1">
      <alignment horizontal="center"/>
    </xf>
    <xf numFmtId="49" fontId="48" fillId="2" borderId="17" xfId="0" applyNumberFormat="1" applyFont="1" applyFill="1" applyBorder="1" applyAlignment="1">
      <alignment horizontal="center"/>
    </xf>
    <xf numFmtId="49" fontId="48" fillId="2" borderId="19" xfId="0" applyNumberFormat="1" applyFont="1" applyFill="1" applyBorder="1" applyAlignment="1">
      <alignment horizontal="center"/>
    </xf>
    <xf numFmtId="0" fontId="51" fillId="2" borderId="17" xfId="40" applyNumberFormat="1" applyFont="1" applyFill="1" applyBorder="1" applyAlignment="1" applyProtection="1">
      <alignment horizontal="left" vertical="top" wrapText="1"/>
      <protection/>
    </xf>
    <xf numFmtId="49" fontId="51" fillId="2" borderId="17" xfId="36" applyNumberFormat="1" applyFont="1" applyFill="1" applyBorder="1" applyAlignment="1" applyProtection="1">
      <alignment horizontal="center" vertical="top"/>
      <protection/>
    </xf>
    <xf numFmtId="165" fontId="49" fillId="2" borderId="17" xfId="0" applyNumberFormat="1" applyFont="1" applyFill="1" applyBorder="1" applyAlignment="1">
      <alignment horizontal="center" vertical="top"/>
    </xf>
    <xf numFmtId="164" fontId="49" fillId="2" borderId="17" xfId="0" applyNumberFormat="1" applyFont="1" applyFill="1" applyBorder="1" applyAlignment="1">
      <alignment horizontal="center" vertical="top"/>
    </xf>
    <xf numFmtId="0" fontId="52" fillId="2" borderId="17" xfId="40" applyNumberFormat="1" applyFont="1" applyFill="1" applyBorder="1" applyAlignment="1" applyProtection="1">
      <alignment horizontal="left" vertical="top" wrapText="1"/>
      <protection/>
    </xf>
    <xf numFmtId="49" fontId="52" fillId="2" borderId="17" xfId="36" applyNumberFormat="1" applyFont="1" applyFill="1" applyBorder="1" applyAlignment="1" applyProtection="1">
      <alignment horizontal="center" vertical="top"/>
      <protection/>
    </xf>
    <xf numFmtId="164" fontId="48" fillId="2" borderId="17" xfId="0" applyNumberFormat="1" applyFont="1" applyFill="1" applyBorder="1" applyAlignment="1">
      <alignment horizontal="center" vertical="top"/>
    </xf>
    <xf numFmtId="0" fontId="51" fillId="2" borderId="17" xfId="38" applyNumberFormat="1" applyFont="1" applyFill="1" applyBorder="1" applyAlignment="1" applyProtection="1">
      <alignment horizontal="left" vertical="top" wrapText="1"/>
      <protection/>
    </xf>
    <xf numFmtId="49" fontId="51" fillId="2" borderId="17" xfId="34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 horizontal="right"/>
    </xf>
    <xf numFmtId="164" fontId="49" fillId="5" borderId="17" xfId="0" applyNumberFormat="1" applyFont="1" applyFill="1" applyBorder="1" applyAlignment="1">
      <alignment horizontal="center" vertical="top"/>
    </xf>
    <xf numFmtId="164" fontId="48" fillId="5" borderId="17" xfId="0" applyNumberFormat="1" applyFont="1" applyFill="1" applyBorder="1" applyAlignment="1">
      <alignment horizontal="center" vertical="top"/>
    </xf>
    <xf numFmtId="0" fontId="48" fillId="5" borderId="17" xfId="0" applyFon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/>
    </xf>
    <xf numFmtId="0" fontId="48" fillId="5" borderId="17" xfId="0" applyFont="1" applyFill="1" applyBorder="1" applyAlignment="1">
      <alignment vertical="top" wrapText="1"/>
    </xf>
    <xf numFmtId="0" fontId="49" fillId="5" borderId="17" xfId="0" applyFont="1" applyFill="1" applyBorder="1" applyAlignment="1">
      <alignment vertical="top" wrapText="1"/>
    </xf>
    <xf numFmtId="0" fontId="51" fillId="5" borderId="17" xfId="0" applyFont="1" applyFill="1" applyBorder="1" applyAlignment="1">
      <alignment vertical="top" wrapText="1"/>
    </xf>
    <xf numFmtId="165" fontId="48" fillId="34" borderId="17" xfId="0" applyNumberFormat="1" applyFont="1" applyFill="1" applyBorder="1" applyAlignment="1">
      <alignment horizontal="center" vertical="top"/>
    </xf>
    <xf numFmtId="165" fontId="48" fillId="34" borderId="17" xfId="0" applyNumberFormat="1" applyFont="1" applyFill="1" applyBorder="1" applyAlignment="1">
      <alignment horizontal="right" vertical="top"/>
    </xf>
    <xf numFmtId="165" fontId="48" fillId="5" borderId="17" xfId="0" applyNumberFormat="1" applyFont="1" applyFill="1" applyBorder="1" applyAlignment="1">
      <alignment horizontal="right" vertical="top"/>
    </xf>
    <xf numFmtId="10" fontId="48" fillId="5" borderId="17" xfId="0" applyNumberFormat="1" applyFont="1" applyFill="1" applyBorder="1" applyAlignment="1">
      <alignment horizontal="center" vertical="top"/>
    </xf>
    <xf numFmtId="165" fontId="53" fillId="34" borderId="1" xfId="33" applyNumberFormat="1" applyFont="1" applyFill="1" applyAlignment="1" applyProtection="1">
      <alignment horizontal="center" vertical="top" shrinkToFit="1"/>
      <protection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101" xfId="34"/>
    <cellStyle name="xl102" xfId="35"/>
    <cellStyle name="xl103" xfId="36"/>
    <cellStyle name="xl10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80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6" sqref="G26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0" t="s">
        <v>115</v>
      </c>
      <c r="B2" s="41"/>
      <c r="C2" s="41"/>
      <c r="D2" s="41"/>
      <c r="E2" s="41"/>
      <c r="F2" s="41"/>
      <c r="G2" s="41"/>
    </row>
    <row r="3" spans="1:7" ht="22.5" customHeight="1">
      <c r="A3" s="42" t="s">
        <v>4</v>
      </c>
      <c r="B3" s="41"/>
      <c r="C3" s="41"/>
      <c r="D3" s="41"/>
      <c r="E3" s="41"/>
      <c r="F3" s="41"/>
      <c r="G3" s="41"/>
    </row>
    <row r="4" spans="1:7" ht="15">
      <c r="A4" s="43" t="s">
        <v>126</v>
      </c>
      <c r="B4" s="44"/>
      <c r="C4" s="44"/>
      <c r="D4" s="44"/>
      <c r="E4" s="44"/>
      <c r="F4" s="44"/>
      <c r="G4" s="44"/>
    </row>
    <row r="5" spans="1:7" ht="15">
      <c r="A5" s="1"/>
      <c r="B5" s="1"/>
      <c r="D5" s="1"/>
      <c r="E5" s="1"/>
      <c r="F5" s="1"/>
      <c r="G5" s="27" t="s">
        <v>3</v>
      </c>
    </row>
    <row r="6" spans="1:7" ht="63" customHeight="1">
      <c r="A6" s="9" t="s">
        <v>74</v>
      </c>
      <c r="B6" s="9" t="s">
        <v>75</v>
      </c>
      <c r="C6" s="10" t="s">
        <v>123</v>
      </c>
      <c r="D6" s="11" t="s">
        <v>116</v>
      </c>
      <c r="E6" s="11" t="s">
        <v>124</v>
      </c>
      <c r="F6" s="11" t="s">
        <v>125</v>
      </c>
      <c r="G6" s="12" t="s">
        <v>117</v>
      </c>
    </row>
    <row r="7" spans="1:7" ht="15">
      <c r="A7" s="13">
        <v>1</v>
      </c>
      <c r="B7" s="14" t="s">
        <v>76</v>
      </c>
      <c r="C7" s="15" t="s">
        <v>77</v>
      </c>
      <c r="D7" s="15" t="s">
        <v>78</v>
      </c>
      <c r="E7" s="16" t="s">
        <v>0</v>
      </c>
      <c r="F7" s="16" t="s">
        <v>1</v>
      </c>
      <c r="G7" s="17" t="s">
        <v>2</v>
      </c>
    </row>
    <row r="8" spans="1:7" ht="31.5">
      <c r="A8" s="18" t="s">
        <v>5</v>
      </c>
      <c r="B8" s="19" t="s">
        <v>6</v>
      </c>
      <c r="C8" s="20">
        <f>C9+C10+C12+C13+C14+C11</f>
        <v>28695.4</v>
      </c>
      <c r="D8" s="20">
        <f>D9+D10+D12+D13+D14+D11</f>
        <v>32659.199999999997</v>
      </c>
      <c r="E8" s="20">
        <f>E9+E10+E12+E13+E14+E11</f>
        <v>31675.100000000002</v>
      </c>
      <c r="F8" s="21">
        <f aca="true" t="shared" si="0" ref="F8:F15">E8/D8</f>
        <v>0.9698676023907506</v>
      </c>
      <c r="G8" s="21">
        <f>E8/C8</f>
        <v>1.1038389428270734</v>
      </c>
    </row>
    <row r="9" spans="1:7" ht="52.5" customHeight="1">
      <c r="A9" s="22" t="s">
        <v>7</v>
      </c>
      <c r="B9" s="23" t="s">
        <v>8</v>
      </c>
      <c r="C9" s="35">
        <v>1170.4</v>
      </c>
      <c r="D9" s="35">
        <v>1232.7</v>
      </c>
      <c r="E9" s="35">
        <v>1212</v>
      </c>
      <c r="F9" s="24">
        <f t="shared" si="0"/>
        <v>0.9832075930883426</v>
      </c>
      <c r="G9" s="24">
        <f aca="true" t="shared" si="1" ref="G9:G44">E9/C9</f>
        <v>1.0355434039644564</v>
      </c>
    </row>
    <row r="10" spans="1:7" ht="79.5" customHeight="1">
      <c r="A10" s="22" t="s">
        <v>9</v>
      </c>
      <c r="B10" s="23" t="s">
        <v>10</v>
      </c>
      <c r="C10" s="35">
        <v>11710.6</v>
      </c>
      <c r="D10" s="35">
        <v>12455</v>
      </c>
      <c r="E10" s="35">
        <v>12139.4</v>
      </c>
      <c r="F10" s="24">
        <f t="shared" si="0"/>
        <v>0.9746607788036933</v>
      </c>
      <c r="G10" s="24">
        <f t="shared" si="1"/>
        <v>1.0366163988181647</v>
      </c>
    </row>
    <row r="11" spans="1:7" ht="15.75">
      <c r="A11" s="22" t="s">
        <v>104</v>
      </c>
      <c r="B11" s="23" t="s">
        <v>107</v>
      </c>
      <c r="C11" s="35"/>
      <c r="D11" s="35">
        <v>0.1</v>
      </c>
      <c r="E11" s="35">
        <v>0</v>
      </c>
      <c r="F11" s="24">
        <f t="shared" si="0"/>
        <v>0</v>
      </c>
      <c r="G11" s="24"/>
    </row>
    <row r="12" spans="1:7" ht="63">
      <c r="A12" s="22" t="s">
        <v>11</v>
      </c>
      <c r="B12" s="23" t="s">
        <v>12</v>
      </c>
      <c r="C12" s="35">
        <v>4320.2</v>
      </c>
      <c r="D12" s="35">
        <v>5052.4</v>
      </c>
      <c r="E12" s="35">
        <v>4758</v>
      </c>
      <c r="F12" s="24">
        <f t="shared" si="0"/>
        <v>0.9417306626553718</v>
      </c>
      <c r="G12" s="24">
        <f>E12/C12</f>
        <v>1.1013379010231008</v>
      </c>
    </row>
    <row r="13" spans="1:7" ht="15.75">
      <c r="A13" s="22" t="s">
        <v>13</v>
      </c>
      <c r="B13" s="23" t="s">
        <v>14</v>
      </c>
      <c r="C13" s="35"/>
      <c r="D13" s="35">
        <v>120</v>
      </c>
      <c r="E13" s="35">
        <v>0</v>
      </c>
      <c r="F13" s="24">
        <f t="shared" si="0"/>
        <v>0</v>
      </c>
      <c r="G13" s="24"/>
    </row>
    <row r="14" spans="1:7" ht="15.75">
      <c r="A14" s="22" t="s">
        <v>15</v>
      </c>
      <c r="B14" s="23" t="s">
        <v>16</v>
      </c>
      <c r="C14" s="35">
        <v>11494.2</v>
      </c>
      <c r="D14" s="35">
        <v>13799</v>
      </c>
      <c r="E14" s="35">
        <v>13565.7</v>
      </c>
      <c r="F14" s="24">
        <f t="shared" si="0"/>
        <v>0.9830929777520111</v>
      </c>
      <c r="G14" s="24">
        <f t="shared" si="1"/>
        <v>1.1802213290181134</v>
      </c>
    </row>
    <row r="15" spans="1:7" ht="47.25">
      <c r="A15" s="18" t="s">
        <v>17</v>
      </c>
      <c r="B15" s="19" t="s">
        <v>18</v>
      </c>
      <c r="C15" s="20">
        <f>C16+C17</f>
        <v>178.4</v>
      </c>
      <c r="D15" s="20">
        <f>D16+D17</f>
        <v>255.3</v>
      </c>
      <c r="E15" s="20">
        <f>E16+E17</f>
        <v>255.3</v>
      </c>
      <c r="F15" s="21">
        <f t="shared" si="0"/>
        <v>1</v>
      </c>
      <c r="G15" s="21">
        <f t="shared" si="1"/>
        <v>1.4310538116591929</v>
      </c>
    </row>
    <row r="16" spans="1:7" ht="63">
      <c r="A16" s="22" t="s">
        <v>19</v>
      </c>
      <c r="B16" s="23" t="s">
        <v>20</v>
      </c>
      <c r="C16" s="35">
        <v>2.5</v>
      </c>
      <c r="D16" s="35"/>
      <c r="E16" s="35"/>
      <c r="F16" s="24"/>
      <c r="G16" s="24">
        <f t="shared" si="1"/>
        <v>0</v>
      </c>
    </row>
    <row r="17" spans="1:7" ht="15.75">
      <c r="A17" s="22" t="s">
        <v>21</v>
      </c>
      <c r="B17" s="23" t="s">
        <v>22</v>
      </c>
      <c r="C17" s="35">
        <v>175.9</v>
      </c>
      <c r="D17" s="35">
        <v>255.3</v>
      </c>
      <c r="E17" s="35">
        <v>255.3</v>
      </c>
      <c r="F17" s="24">
        <f>E17/D17</f>
        <v>1</v>
      </c>
      <c r="G17" s="24">
        <f>E17/C17</f>
        <v>1.4513928368391131</v>
      </c>
    </row>
    <row r="18" spans="1:7" ht="15.75">
      <c r="A18" s="18" t="s">
        <v>23</v>
      </c>
      <c r="B18" s="19" t="s">
        <v>24</v>
      </c>
      <c r="C18" s="20">
        <f>C19+C20+C21+C22</f>
        <v>7903.6</v>
      </c>
      <c r="D18" s="20">
        <f>D19+D20+D21+D22</f>
        <v>9455.4</v>
      </c>
      <c r="E18" s="20">
        <f>E19+E20+E21+E22</f>
        <v>7593.7</v>
      </c>
      <c r="F18" s="21">
        <f aca="true" t="shared" si="2" ref="F18:F32">E18/D18</f>
        <v>0.8031072191551918</v>
      </c>
      <c r="G18" s="21">
        <f t="shared" si="1"/>
        <v>0.960790019737841</v>
      </c>
    </row>
    <row r="19" spans="1:7" ht="15.75">
      <c r="A19" s="22" t="s">
        <v>25</v>
      </c>
      <c r="B19" s="23" t="s">
        <v>26</v>
      </c>
      <c r="C19" s="35">
        <v>96.1</v>
      </c>
      <c r="D19" s="35">
        <v>83.4</v>
      </c>
      <c r="E19" s="35">
        <v>13.2</v>
      </c>
      <c r="F19" s="24">
        <f t="shared" si="2"/>
        <v>0.15827338129496402</v>
      </c>
      <c r="G19" s="24"/>
    </row>
    <row r="20" spans="1:7" ht="15.75">
      <c r="A20" s="22" t="s">
        <v>27</v>
      </c>
      <c r="B20" s="23" t="s">
        <v>28</v>
      </c>
      <c r="C20" s="35">
        <v>247.5</v>
      </c>
      <c r="D20" s="35">
        <v>423.6</v>
      </c>
      <c r="E20" s="35">
        <v>381.5</v>
      </c>
      <c r="F20" s="24">
        <f t="shared" si="2"/>
        <v>0.9006137865911237</v>
      </c>
      <c r="G20" s="24">
        <f t="shared" si="1"/>
        <v>1.5414141414141413</v>
      </c>
    </row>
    <row r="21" spans="1:7" ht="15.75">
      <c r="A21" s="22" t="s">
        <v>29</v>
      </c>
      <c r="B21" s="23" t="s">
        <v>30</v>
      </c>
      <c r="C21" s="35">
        <v>7308.5</v>
      </c>
      <c r="D21" s="35">
        <v>8860.9</v>
      </c>
      <c r="E21" s="35">
        <v>7159.6</v>
      </c>
      <c r="F21" s="24">
        <f t="shared" si="2"/>
        <v>0.8079991874414564</v>
      </c>
      <c r="G21" s="24">
        <f t="shared" si="1"/>
        <v>0.9796264623383731</v>
      </c>
    </row>
    <row r="22" spans="1:7" ht="31.5">
      <c r="A22" s="22" t="s">
        <v>31</v>
      </c>
      <c r="B22" s="23" t="s">
        <v>32</v>
      </c>
      <c r="C22" s="35">
        <v>251.5</v>
      </c>
      <c r="D22" s="35">
        <v>87.5</v>
      </c>
      <c r="E22" s="35">
        <v>39.4</v>
      </c>
      <c r="F22" s="24">
        <f t="shared" si="2"/>
        <v>0.4502857142857143</v>
      </c>
      <c r="G22" s="24">
        <f t="shared" si="1"/>
        <v>0.15666003976143142</v>
      </c>
    </row>
    <row r="23" spans="1:7" ht="31.5">
      <c r="A23" s="18" t="s">
        <v>33</v>
      </c>
      <c r="B23" s="19" t="s">
        <v>34</v>
      </c>
      <c r="C23" s="20">
        <f>C24+C25+C26</f>
        <v>5804.5</v>
      </c>
      <c r="D23" s="20">
        <f>D24+D25+D26</f>
        <v>9487.400000000001</v>
      </c>
      <c r="E23" s="20">
        <f>E24+E25+E26</f>
        <v>9344.900000000001</v>
      </c>
      <c r="F23" s="21">
        <f t="shared" si="2"/>
        <v>0.9849800788414107</v>
      </c>
      <c r="G23" s="21">
        <f t="shared" si="1"/>
        <v>1.609940563356017</v>
      </c>
    </row>
    <row r="24" spans="1:7" ht="15.75">
      <c r="A24" s="22" t="s">
        <v>35</v>
      </c>
      <c r="B24" s="23" t="s">
        <v>36</v>
      </c>
      <c r="C24" s="35">
        <v>443</v>
      </c>
      <c r="D24" s="39">
        <v>370.8</v>
      </c>
      <c r="E24" s="35">
        <v>370.8</v>
      </c>
      <c r="F24" s="24">
        <f t="shared" si="2"/>
        <v>1</v>
      </c>
      <c r="G24" s="24">
        <f t="shared" si="1"/>
        <v>0.837020316027088</v>
      </c>
    </row>
    <row r="25" spans="1:7" ht="15.75">
      <c r="A25" s="22" t="s">
        <v>37</v>
      </c>
      <c r="B25" s="23" t="s">
        <v>38</v>
      </c>
      <c r="C25" s="35">
        <v>2346.4</v>
      </c>
      <c r="D25" s="39">
        <v>6254.1</v>
      </c>
      <c r="E25" s="35">
        <v>6121.1</v>
      </c>
      <c r="F25" s="24">
        <f t="shared" si="2"/>
        <v>0.9787339505284534</v>
      </c>
      <c r="G25" s="24" t="s">
        <v>127</v>
      </c>
    </row>
    <row r="26" spans="1:7" ht="23.25" customHeight="1">
      <c r="A26" s="22" t="s">
        <v>39</v>
      </c>
      <c r="B26" s="23" t="s">
        <v>40</v>
      </c>
      <c r="C26" s="35">
        <v>3015.1</v>
      </c>
      <c r="D26" s="39">
        <v>2862.5</v>
      </c>
      <c r="E26" s="35">
        <v>2853</v>
      </c>
      <c r="F26" s="24">
        <f t="shared" si="2"/>
        <v>0.9966812227074235</v>
      </c>
      <c r="G26" s="24">
        <f t="shared" si="1"/>
        <v>0.9462372723956088</v>
      </c>
    </row>
    <row r="27" spans="1:7" ht="15.75">
      <c r="A27" s="18" t="s">
        <v>41</v>
      </c>
      <c r="B27" s="19" t="s">
        <v>42</v>
      </c>
      <c r="C27" s="20">
        <f>C28</f>
        <v>224</v>
      </c>
      <c r="D27" s="20">
        <f>D28</f>
        <v>0</v>
      </c>
      <c r="E27" s="20">
        <f>E28</f>
        <v>0</v>
      </c>
      <c r="F27" s="21"/>
      <c r="G27" s="21">
        <f t="shared" si="1"/>
        <v>0</v>
      </c>
    </row>
    <row r="28" spans="1:7" ht="31.5">
      <c r="A28" s="22" t="s">
        <v>109</v>
      </c>
      <c r="B28" s="23" t="s">
        <v>108</v>
      </c>
      <c r="C28" s="35">
        <v>224</v>
      </c>
      <c r="D28" s="35">
        <v>0</v>
      </c>
      <c r="E28" s="35">
        <v>0</v>
      </c>
      <c r="F28" s="24"/>
      <c r="G28" s="24">
        <f t="shared" si="1"/>
        <v>0</v>
      </c>
    </row>
    <row r="29" spans="1:7" ht="15.75">
      <c r="A29" s="18" t="s">
        <v>43</v>
      </c>
      <c r="B29" s="19" t="s">
        <v>44</v>
      </c>
      <c r="C29" s="20">
        <f>C30+C31+C32+C33+C34+C35</f>
        <v>49778.7</v>
      </c>
      <c r="D29" s="20">
        <f>D30+D31+D32+D33+D34+D35</f>
        <v>50433.7</v>
      </c>
      <c r="E29" s="20">
        <f>E30+E31+E32+E33+E34+E35</f>
        <v>49429.399999999994</v>
      </c>
      <c r="F29" s="21">
        <f t="shared" si="2"/>
        <v>0.9800867277237244</v>
      </c>
      <c r="G29" s="21">
        <f t="shared" si="1"/>
        <v>0.9929829425035205</v>
      </c>
    </row>
    <row r="30" spans="1:7" ht="15.75">
      <c r="A30" s="22" t="s">
        <v>45</v>
      </c>
      <c r="B30" s="23" t="s">
        <v>46</v>
      </c>
      <c r="C30" s="35">
        <v>12214.3</v>
      </c>
      <c r="D30" s="39">
        <v>13701.8</v>
      </c>
      <c r="E30" s="35">
        <v>13590.4</v>
      </c>
      <c r="F30" s="24">
        <f t="shared" si="2"/>
        <v>0.9918696813557343</v>
      </c>
      <c r="G30" s="24">
        <f t="shared" si="1"/>
        <v>1.1126630261251156</v>
      </c>
    </row>
    <row r="31" spans="1:7" ht="15.75">
      <c r="A31" s="22" t="s">
        <v>47</v>
      </c>
      <c r="B31" s="23" t="s">
        <v>48</v>
      </c>
      <c r="C31" s="35">
        <v>30331.3</v>
      </c>
      <c r="D31" s="39">
        <v>28363</v>
      </c>
      <c r="E31" s="35">
        <v>27880.7</v>
      </c>
      <c r="F31" s="24">
        <f t="shared" si="2"/>
        <v>0.9829954518210344</v>
      </c>
      <c r="G31" s="24">
        <f t="shared" si="1"/>
        <v>0.9192055731208356</v>
      </c>
    </row>
    <row r="32" spans="1:7" ht="17.25" customHeight="1">
      <c r="A32" s="22" t="s">
        <v>110</v>
      </c>
      <c r="B32" s="23" t="s">
        <v>49</v>
      </c>
      <c r="C32" s="35">
        <v>2739.9</v>
      </c>
      <c r="D32" s="39">
        <v>3403.6</v>
      </c>
      <c r="E32" s="35">
        <v>3110.6</v>
      </c>
      <c r="F32" s="24">
        <f t="shared" si="2"/>
        <v>0.9139146785756258</v>
      </c>
      <c r="G32" s="24">
        <f t="shared" si="1"/>
        <v>1.135296908646301</v>
      </c>
    </row>
    <row r="33" spans="1:7" ht="32.25" customHeight="1" hidden="1">
      <c r="A33" s="22" t="s">
        <v>50</v>
      </c>
      <c r="B33" s="23" t="s">
        <v>51</v>
      </c>
      <c r="C33" s="35"/>
      <c r="D33" s="35"/>
      <c r="E33" s="35"/>
      <c r="F33" s="24"/>
      <c r="G33" s="24"/>
    </row>
    <row r="34" spans="1:7" ht="31.5">
      <c r="A34" s="22" t="s">
        <v>52</v>
      </c>
      <c r="B34" s="23" t="s">
        <v>53</v>
      </c>
      <c r="C34" s="35">
        <v>164</v>
      </c>
      <c r="D34" s="35">
        <v>316.7</v>
      </c>
      <c r="E34" s="35">
        <v>292.6</v>
      </c>
      <c r="F34" s="24">
        <f aca="true" t="shared" si="3" ref="F34:F44">E34/D34</f>
        <v>0.9239027470792549</v>
      </c>
      <c r="G34" s="24">
        <f t="shared" si="1"/>
        <v>1.7841463414634147</v>
      </c>
    </row>
    <row r="35" spans="1:7" ht="15.75">
      <c r="A35" s="22" t="s">
        <v>54</v>
      </c>
      <c r="B35" s="23" t="s">
        <v>55</v>
      </c>
      <c r="C35" s="35">
        <v>4329.2</v>
      </c>
      <c r="D35" s="35">
        <v>4648.6</v>
      </c>
      <c r="E35" s="35">
        <v>4555.1</v>
      </c>
      <c r="F35" s="24">
        <f t="shared" si="3"/>
        <v>0.9798864174159962</v>
      </c>
      <c r="G35" s="24">
        <f t="shared" si="1"/>
        <v>1.052180541439527</v>
      </c>
    </row>
    <row r="36" spans="1:7" ht="15.75">
      <c r="A36" s="18" t="s">
        <v>56</v>
      </c>
      <c r="B36" s="19" t="s">
        <v>57</v>
      </c>
      <c r="C36" s="20">
        <f>C37</f>
        <v>1015.3</v>
      </c>
      <c r="D36" s="20">
        <f>D37</f>
        <v>1102</v>
      </c>
      <c r="E36" s="20">
        <f>E37</f>
        <v>1082.5</v>
      </c>
      <c r="F36" s="21">
        <f t="shared" si="3"/>
        <v>0.9823049001814882</v>
      </c>
      <c r="G36" s="21">
        <f t="shared" si="1"/>
        <v>1.0661873337929677</v>
      </c>
    </row>
    <row r="37" spans="1:7" ht="15.75">
      <c r="A37" s="22" t="s">
        <v>58</v>
      </c>
      <c r="B37" s="23" t="s">
        <v>59</v>
      </c>
      <c r="C37" s="35">
        <v>1015.3</v>
      </c>
      <c r="D37" s="35">
        <v>1102</v>
      </c>
      <c r="E37" s="35">
        <v>1082.5</v>
      </c>
      <c r="F37" s="24">
        <f t="shared" si="3"/>
        <v>0.9823049001814882</v>
      </c>
      <c r="G37" s="24">
        <f t="shared" si="1"/>
        <v>1.0661873337929677</v>
      </c>
    </row>
    <row r="38" spans="1:7" ht="15.75">
      <c r="A38" s="18" t="s">
        <v>60</v>
      </c>
      <c r="B38" s="19" t="s">
        <v>61</v>
      </c>
      <c r="C38" s="20">
        <f>C39+C40+C41</f>
        <v>4302.1</v>
      </c>
      <c r="D38" s="20">
        <f>D39+D40+D41</f>
        <v>2042.6999999999998</v>
      </c>
      <c r="E38" s="20">
        <f>E39+E40+E41</f>
        <v>2019.8</v>
      </c>
      <c r="F38" s="21">
        <f t="shared" si="3"/>
        <v>0.98878934743232</v>
      </c>
      <c r="G38" s="21">
        <f t="shared" si="1"/>
        <v>0.46949164361590845</v>
      </c>
    </row>
    <row r="39" spans="1:7" ht="15.75">
      <c r="A39" s="22" t="s">
        <v>62</v>
      </c>
      <c r="B39" s="23" t="s">
        <v>63</v>
      </c>
      <c r="C39" s="35">
        <v>1023.5</v>
      </c>
      <c r="D39" s="35">
        <v>990.6</v>
      </c>
      <c r="E39" s="35">
        <v>981.2</v>
      </c>
      <c r="F39" s="24">
        <f t="shared" si="3"/>
        <v>0.9905108015344236</v>
      </c>
      <c r="G39" s="24">
        <f t="shared" si="1"/>
        <v>0.9586712261846605</v>
      </c>
    </row>
    <row r="40" spans="1:7" ht="15.75">
      <c r="A40" s="22" t="s">
        <v>64</v>
      </c>
      <c r="B40" s="23" t="s">
        <v>65</v>
      </c>
      <c r="C40" s="35">
        <v>2111.6</v>
      </c>
      <c r="D40" s="35">
        <v>945</v>
      </c>
      <c r="E40" s="35">
        <v>931.5</v>
      </c>
      <c r="F40" s="24">
        <f t="shared" si="3"/>
        <v>0.9857142857142858</v>
      </c>
      <c r="G40" s="24">
        <f t="shared" si="1"/>
        <v>0.44113468459935595</v>
      </c>
    </row>
    <row r="41" spans="1:7" ht="15.75">
      <c r="A41" s="22" t="s">
        <v>66</v>
      </c>
      <c r="B41" s="23" t="s">
        <v>67</v>
      </c>
      <c r="C41" s="35">
        <v>1167</v>
      </c>
      <c r="D41" s="35">
        <v>107.1</v>
      </c>
      <c r="E41" s="35">
        <v>107.1</v>
      </c>
      <c r="F41" s="24">
        <f t="shared" si="3"/>
        <v>1</v>
      </c>
      <c r="G41" s="24">
        <f t="shared" si="1"/>
        <v>0.09177377892030848</v>
      </c>
    </row>
    <row r="42" spans="1:7" ht="15.75">
      <c r="A42" s="18" t="s">
        <v>68</v>
      </c>
      <c r="B42" s="19" t="s">
        <v>69</v>
      </c>
      <c r="C42" s="20">
        <f>C43</f>
        <v>41.5</v>
      </c>
      <c r="D42" s="20">
        <f>D43</f>
        <v>71.5</v>
      </c>
      <c r="E42" s="20">
        <f>E43</f>
        <v>45.8</v>
      </c>
      <c r="F42" s="21">
        <f t="shared" si="3"/>
        <v>0.6405594405594405</v>
      </c>
      <c r="G42" s="21">
        <f t="shared" si="1"/>
        <v>1.1036144578313252</v>
      </c>
    </row>
    <row r="43" spans="1:7" ht="15.75">
      <c r="A43" s="22" t="s">
        <v>70</v>
      </c>
      <c r="B43" s="23" t="s">
        <v>71</v>
      </c>
      <c r="C43" s="35">
        <v>41.5</v>
      </c>
      <c r="D43" s="35">
        <v>71.5</v>
      </c>
      <c r="E43" s="35">
        <v>45.8</v>
      </c>
      <c r="F43" s="24">
        <f t="shared" si="3"/>
        <v>0.6405594405594405</v>
      </c>
      <c r="G43" s="24">
        <f t="shared" si="1"/>
        <v>1.1036144578313252</v>
      </c>
    </row>
    <row r="44" spans="1:7" ht="15.75">
      <c r="A44" s="25" t="s">
        <v>72</v>
      </c>
      <c r="B44" s="26" t="s">
        <v>73</v>
      </c>
      <c r="C44" s="20">
        <f>C8+C15+C18+C23+C27+C29+C36+C42+C38</f>
        <v>97943.50000000001</v>
      </c>
      <c r="D44" s="20">
        <f>D8+D15+D18+D23+D27+D29+D36+D42+D38</f>
        <v>105507.2</v>
      </c>
      <c r="E44" s="20">
        <f>E8+E15+E18+E23+E27+E29+E36+E42+E38</f>
        <v>101446.5</v>
      </c>
      <c r="F44" s="21">
        <f t="shared" si="3"/>
        <v>0.9615125792362986</v>
      </c>
      <c r="G44" s="21">
        <f t="shared" si="1"/>
        <v>1.0357655178751013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zoomScaleSheetLayoutView="85" zoomScalePageLayoutView="0" workbookViewId="0" topLeftCell="A1">
      <pane xSplit="1" ySplit="7" topLeftCell="C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8" sqref="A28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5" t="s">
        <v>115</v>
      </c>
      <c r="B2" s="46"/>
      <c r="C2" s="46"/>
      <c r="D2" s="46"/>
      <c r="E2" s="46"/>
      <c r="F2" s="46"/>
    </row>
    <row r="3" spans="1:6" ht="42" customHeight="1">
      <c r="A3" s="45" t="s">
        <v>80</v>
      </c>
      <c r="B3" s="45"/>
      <c r="C3" s="45"/>
      <c r="D3" s="45"/>
      <c r="E3" s="45"/>
      <c r="F3" s="45"/>
    </row>
    <row r="4" spans="1:6" ht="18.75">
      <c r="A4" s="1" t="s">
        <v>126</v>
      </c>
      <c r="B4" s="7"/>
      <c r="C4" s="8"/>
      <c r="D4" s="8"/>
      <c r="E4" s="8"/>
      <c r="F4" s="8"/>
    </row>
    <row r="5" spans="3:6" ht="15">
      <c r="C5" s="1"/>
      <c r="D5" s="1"/>
      <c r="E5" s="1"/>
      <c r="F5" s="27" t="s">
        <v>3</v>
      </c>
    </row>
    <row r="6" spans="1:6" ht="51.75" customHeight="1">
      <c r="A6" s="30" t="s">
        <v>79</v>
      </c>
      <c r="B6" s="3" t="s">
        <v>123</v>
      </c>
      <c r="C6" s="3" t="s">
        <v>116</v>
      </c>
      <c r="D6" s="3" t="s">
        <v>124</v>
      </c>
      <c r="E6" s="3" t="s">
        <v>125</v>
      </c>
      <c r="F6" s="3" t="s">
        <v>118</v>
      </c>
    </row>
    <row r="7" spans="1:6" s="2" customFormat="1" ht="15">
      <c r="A7" s="4">
        <v>1</v>
      </c>
      <c r="B7" s="31">
        <v>2</v>
      </c>
      <c r="C7" s="4">
        <v>3</v>
      </c>
      <c r="D7" s="4" t="s">
        <v>78</v>
      </c>
      <c r="E7" s="4" t="s">
        <v>0</v>
      </c>
      <c r="F7" s="4" t="s">
        <v>1</v>
      </c>
    </row>
    <row r="8" spans="1:6" s="2" customFormat="1" ht="31.5">
      <c r="A8" s="34" t="s">
        <v>103</v>
      </c>
      <c r="B8" s="6">
        <f>SUM(B9:B24)</f>
        <v>90449.8</v>
      </c>
      <c r="C8" s="6">
        <f>SUM(C9:C24)</f>
        <v>98667.4</v>
      </c>
      <c r="D8" s="6">
        <f>SUM(D9:D24)</f>
        <v>94941.3</v>
      </c>
      <c r="E8" s="28">
        <f>D8/C8</f>
        <v>0.9622357536531824</v>
      </c>
      <c r="F8" s="28">
        <f>D8/B8</f>
        <v>1.0496573790102355</v>
      </c>
    </row>
    <row r="9" spans="1:6" s="5" customFormat="1" ht="15">
      <c r="A9" s="32" t="s">
        <v>81</v>
      </c>
      <c r="B9" s="36">
        <v>47369.9</v>
      </c>
      <c r="C9" s="36">
        <v>48185.8</v>
      </c>
      <c r="D9" s="36">
        <v>47257.8</v>
      </c>
      <c r="E9" s="29">
        <f aca="true" t="shared" si="0" ref="E9:E35">D9/C9</f>
        <v>0.9807412142166364</v>
      </c>
      <c r="F9" s="29">
        <f>D9/B9</f>
        <v>0.997633518331261</v>
      </c>
    </row>
    <row r="10" spans="1:6" s="5" customFormat="1" ht="15">
      <c r="A10" s="32" t="s">
        <v>82</v>
      </c>
      <c r="B10" s="36">
        <v>873.7</v>
      </c>
      <c r="C10" s="36">
        <v>928</v>
      </c>
      <c r="D10" s="36">
        <v>908.5</v>
      </c>
      <c r="E10" s="29">
        <f t="shared" si="0"/>
        <v>0.9789870689655172</v>
      </c>
      <c r="F10" s="29">
        <f aca="true" t="shared" si="1" ref="F10:F32">D10/B10</f>
        <v>1.0398306054709854</v>
      </c>
    </row>
    <row r="11" spans="1:6" s="5" customFormat="1" ht="18.75" customHeight="1">
      <c r="A11" s="32" t="s">
        <v>83</v>
      </c>
      <c r="B11" s="36">
        <v>41.5</v>
      </c>
      <c r="C11" s="36">
        <v>71.5</v>
      </c>
      <c r="D11" s="36">
        <v>45.8</v>
      </c>
      <c r="E11" s="29">
        <f t="shared" si="0"/>
        <v>0.6405594405594405</v>
      </c>
      <c r="F11" s="29">
        <f t="shared" si="1"/>
        <v>1.1036144578313252</v>
      </c>
    </row>
    <row r="12" spans="1:6" s="5" customFormat="1" ht="15">
      <c r="A12" s="32" t="s">
        <v>84</v>
      </c>
      <c r="B12" s="36">
        <v>62.4</v>
      </c>
      <c r="C12" s="36">
        <v>99.2</v>
      </c>
      <c r="D12" s="36">
        <v>76.8</v>
      </c>
      <c r="E12" s="29">
        <f t="shared" si="0"/>
        <v>0.7741935483870968</v>
      </c>
      <c r="F12" s="29">
        <f t="shared" si="1"/>
        <v>1.2307692307692308</v>
      </c>
    </row>
    <row r="13" spans="1:6" s="5" customFormat="1" ht="15">
      <c r="A13" s="32" t="s">
        <v>85</v>
      </c>
      <c r="B13" s="36">
        <v>1204.6</v>
      </c>
      <c r="C13" s="36">
        <v>1284.6</v>
      </c>
      <c r="D13" s="36">
        <v>1261.7</v>
      </c>
      <c r="E13" s="29">
        <f t="shared" si="0"/>
        <v>0.9821734392028648</v>
      </c>
      <c r="F13" s="29">
        <f t="shared" si="1"/>
        <v>1.0474016270961317</v>
      </c>
    </row>
    <row r="14" spans="1:6" s="5" customFormat="1" ht="30">
      <c r="A14" s="32" t="s">
        <v>86</v>
      </c>
      <c r="B14" s="36">
        <v>1955.1</v>
      </c>
      <c r="C14" s="36">
        <v>645.6</v>
      </c>
      <c r="D14" s="36">
        <v>645.6</v>
      </c>
      <c r="E14" s="38">
        <f t="shared" si="0"/>
        <v>1</v>
      </c>
      <c r="F14" s="29">
        <f t="shared" si="1"/>
        <v>0.33021328832284796</v>
      </c>
    </row>
    <row r="15" spans="1:6" s="5" customFormat="1" ht="15">
      <c r="A15" s="32" t="s">
        <v>87</v>
      </c>
      <c r="B15" s="36">
        <v>7556</v>
      </c>
      <c r="C15" s="36">
        <v>9294.5</v>
      </c>
      <c r="D15" s="36">
        <v>7547.3</v>
      </c>
      <c r="E15" s="29">
        <f t="shared" si="0"/>
        <v>0.8120178600247459</v>
      </c>
      <c r="F15" s="29">
        <f t="shared" si="1"/>
        <v>0.9988485971413447</v>
      </c>
    </row>
    <row r="16" spans="1:6" s="5" customFormat="1" ht="15">
      <c r="A16" s="32" t="s">
        <v>88</v>
      </c>
      <c r="B16" s="36">
        <v>621.1</v>
      </c>
      <c r="C16" s="36">
        <v>338.2</v>
      </c>
      <c r="D16" s="36">
        <v>268</v>
      </c>
      <c r="E16" s="29">
        <f t="shared" si="0"/>
        <v>0.7924305144884684</v>
      </c>
      <c r="F16" s="29">
        <f t="shared" si="1"/>
        <v>0.4314925132828852</v>
      </c>
    </row>
    <row r="17" spans="1:6" s="5" customFormat="1" ht="30">
      <c r="A17" s="32" t="s">
        <v>89</v>
      </c>
      <c r="B17" s="36">
        <v>1515.9</v>
      </c>
      <c r="C17" s="36">
        <v>1663.8</v>
      </c>
      <c r="D17" s="36">
        <v>1576.3</v>
      </c>
      <c r="E17" s="29">
        <f t="shared" si="0"/>
        <v>0.9474095444163962</v>
      </c>
      <c r="F17" s="29">
        <f t="shared" si="1"/>
        <v>1.0398443169074476</v>
      </c>
    </row>
    <row r="18" spans="1:6" s="5" customFormat="1" ht="30.75" customHeight="1">
      <c r="A18" s="32" t="s">
        <v>90</v>
      </c>
      <c r="B18" s="36">
        <v>25036.4</v>
      </c>
      <c r="C18" s="36">
        <v>27929.3</v>
      </c>
      <c r="D18" s="36">
        <v>27389.7</v>
      </c>
      <c r="E18" s="29">
        <f t="shared" si="0"/>
        <v>0.9806797878930013</v>
      </c>
      <c r="F18" s="29">
        <f t="shared" si="1"/>
        <v>1.0939951430716877</v>
      </c>
    </row>
    <row r="19" spans="1:6" s="5" customFormat="1" ht="30">
      <c r="A19" s="32" t="s">
        <v>91</v>
      </c>
      <c r="B19" s="36">
        <v>42.5</v>
      </c>
      <c r="C19" s="36">
        <v>42.5</v>
      </c>
      <c r="D19" s="36">
        <v>39.4</v>
      </c>
      <c r="E19" s="29">
        <f t="shared" si="0"/>
        <v>0.9270588235294117</v>
      </c>
      <c r="F19" s="29">
        <f t="shared" si="1"/>
        <v>0.9270588235294117</v>
      </c>
    </row>
    <row r="20" spans="1:6" s="5" customFormat="1" ht="15">
      <c r="A20" s="32" t="s">
        <v>92</v>
      </c>
      <c r="B20" s="36">
        <v>858.4</v>
      </c>
      <c r="C20" s="36">
        <v>4357.7</v>
      </c>
      <c r="D20" s="36">
        <v>4217.7</v>
      </c>
      <c r="E20" s="29">
        <f t="shared" si="0"/>
        <v>0.9678729605066894</v>
      </c>
      <c r="F20" s="29" t="s">
        <v>121</v>
      </c>
    </row>
    <row r="21" spans="1:6" s="5" customFormat="1" ht="30">
      <c r="A21" s="32" t="s">
        <v>93</v>
      </c>
      <c r="B21" s="36">
        <v>2.5</v>
      </c>
      <c r="C21" s="36">
        <v>152.5</v>
      </c>
      <c r="D21" s="36">
        <v>32.5</v>
      </c>
      <c r="E21" s="29">
        <f t="shared" si="0"/>
        <v>0.21311475409836064</v>
      </c>
      <c r="F21" s="29">
        <f t="shared" si="1"/>
        <v>13</v>
      </c>
    </row>
    <row r="22" spans="1:6" s="5" customFormat="1" ht="30">
      <c r="A22" s="32" t="s">
        <v>94</v>
      </c>
      <c r="B22" s="36">
        <v>2339.8</v>
      </c>
      <c r="C22" s="36">
        <v>2721.5</v>
      </c>
      <c r="D22" s="36">
        <v>2721.5</v>
      </c>
      <c r="E22" s="29">
        <f t="shared" si="0"/>
        <v>1</v>
      </c>
      <c r="F22" s="29">
        <f t="shared" si="1"/>
        <v>1.1631336011624924</v>
      </c>
    </row>
    <row r="23" spans="1:6" s="5" customFormat="1" ht="30">
      <c r="A23" s="32" t="s">
        <v>95</v>
      </c>
      <c r="B23" s="36">
        <v>970</v>
      </c>
      <c r="C23" s="36">
        <v>952.7</v>
      </c>
      <c r="D23" s="36">
        <v>952.7</v>
      </c>
      <c r="E23" s="29">
        <f t="shared" si="0"/>
        <v>1</v>
      </c>
      <c r="F23" s="29">
        <f t="shared" si="1"/>
        <v>0.9821649484536082</v>
      </c>
    </row>
    <row r="24" spans="1:6" s="5" customFormat="1" ht="30">
      <c r="A24" s="32" t="s">
        <v>106</v>
      </c>
      <c r="B24" s="36"/>
      <c r="C24" s="36"/>
      <c r="D24" s="36"/>
      <c r="E24" s="29" t="e">
        <f t="shared" si="0"/>
        <v>#DIV/0!</v>
      </c>
      <c r="F24" s="29"/>
    </row>
    <row r="25" spans="1:6" s="5" customFormat="1" ht="15">
      <c r="A25" s="33" t="s">
        <v>96</v>
      </c>
      <c r="B25" s="6">
        <f>SUM(B26:B38)</f>
        <v>7493.7</v>
      </c>
      <c r="C25" s="6">
        <f>SUM(C26:C38)</f>
        <v>6839.8</v>
      </c>
      <c r="D25" s="6">
        <f>SUM(D26:D38)</f>
        <v>6505.2</v>
      </c>
      <c r="E25" s="28">
        <f t="shared" si="0"/>
        <v>0.9510804409485657</v>
      </c>
      <c r="F25" s="29">
        <f t="shared" si="1"/>
        <v>0.8680891949237359</v>
      </c>
    </row>
    <row r="26" spans="1:6" s="5" customFormat="1" ht="15">
      <c r="A26" s="32" t="s">
        <v>97</v>
      </c>
      <c r="B26" s="36">
        <v>998</v>
      </c>
      <c r="C26" s="36">
        <v>709.5</v>
      </c>
      <c r="D26" s="36">
        <v>709.5</v>
      </c>
      <c r="E26" s="29">
        <f t="shared" si="0"/>
        <v>1</v>
      </c>
      <c r="F26" s="29"/>
    </row>
    <row r="27" spans="1:6" s="5" customFormat="1" ht="15">
      <c r="A27" s="32" t="s">
        <v>119</v>
      </c>
      <c r="B27" s="36"/>
      <c r="C27" s="36">
        <v>56.7</v>
      </c>
      <c r="D27" s="36">
        <v>56.6</v>
      </c>
      <c r="E27" s="29">
        <f t="shared" si="0"/>
        <v>0.9982363315696648</v>
      </c>
      <c r="F27" s="29"/>
    </row>
    <row r="28" spans="1:6" s="5" customFormat="1" ht="30">
      <c r="A28" s="32" t="s">
        <v>98</v>
      </c>
      <c r="B28" s="36">
        <v>1000.8</v>
      </c>
      <c r="C28" s="36">
        <v>1351.2</v>
      </c>
      <c r="D28" s="36">
        <v>1285.7</v>
      </c>
      <c r="E28" s="29">
        <f t="shared" si="0"/>
        <v>0.9515245707519242</v>
      </c>
      <c r="F28" s="29">
        <f t="shared" si="1"/>
        <v>1.284672262190248</v>
      </c>
    </row>
    <row r="29" spans="1:6" s="5" customFormat="1" ht="15">
      <c r="A29" s="32" t="s">
        <v>99</v>
      </c>
      <c r="B29" s="36">
        <v>2880.1</v>
      </c>
      <c r="C29" s="36">
        <v>2719.5</v>
      </c>
      <c r="D29" s="36">
        <v>2710</v>
      </c>
      <c r="E29" s="29">
        <f t="shared" si="0"/>
        <v>0.996506710792425</v>
      </c>
      <c r="F29" s="29">
        <f t="shared" si="1"/>
        <v>0.9409395507100449</v>
      </c>
    </row>
    <row r="30" spans="1:6" s="5" customFormat="1" ht="15">
      <c r="A30" s="32" t="s">
        <v>100</v>
      </c>
      <c r="B30" s="36">
        <v>175.9</v>
      </c>
      <c r="C30" s="36">
        <v>252.8</v>
      </c>
      <c r="D30" s="36">
        <v>252.8</v>
      </c>
      <c r="E30" s="29">
        <f t="shared" si="0"/>
        <v>1</v>
      </c>
      <c r="F30" s="29"/>
    </row>
    <row r="31" spans="1:6" s="5" customFormat="1" ht="30">
      <c r="A31" s="32" t="s">
        <v>122</v>
      </c>
      <c r="B31" s="36">
        <v>781.2</v>
      </c>
      <c r="C31" s="36">
        <v>781.2</v>
      </c>
      <c r="D31" s="36">
        <v>781.2</v>
      </c>
      <c r="E31" s="29">
        <f t="shared" si="0"/>
        <v>1</v>
      </c>
      <c r="F31" s="29"/>
    </row>
    <row r="32" spans="1:6" s="5" customFormat="1" ht="15">
      <c r="A32" s="32" t="s">
        <v>101</v>
      </c>
      <c r="B32" s="36">
        <v>141.6</v>
      </c>
      <c r="C32" s="36">
        <v>174.1</v>
      </c>
      <c r="D32" s="36">
        <v>174.1</v>
      </c>
      <c r="E32" s="29">
        <f t="shared" si="0"/>
        <v>1</v>
      </c>
      <c r="F32" s="29">
        <f t="shared" si="1"/>
        <v>1.2295197740112995</v>
      </c>
    </row>
    <row r="33" spans="1:6" s="5" customFormat="1" ht="30">
      <c r="A33" s="32" t="s">
        <v>114</v>
      </c>
      <c r="B33" s="36">
        <v>1088.4</v>
      </c>
      <c r="C33" s="36">
        <v>6.9</v>
      </c>
      <c r="D33" s="36">
        <v>6.9</v>
      </c>
      <c r="E33" s="29">
        <f t="shared" si="0"/>
        <v>1</v>
      </c>
      <c r="F33" s="29"/>
    </row>
    <row r="34" spans="1:6" s="5" customFormat="1" ht="45">
      <c r="A34" s="32" t="s">
        <v>105</v>
      </c>
      <c r="B34" s="36"/>
      <c r="C34" s="36">
        <v>0.1</v>
      </c>
      <c r="D34" s="36">
        <v>0</v>
      </c>
      <c r="E34" s="29">
        <f t="shared" si="0"/>
        <v>0</v>
      </c>
      <c r="F34" s="29"/>
    </row>
    <row r="35" spans="1:6" s="5" customFormat="1" ht="15">
      <c r="A35" s="32" t="s">
        <v>111</v>
      </c>
      <c r="B35" s="37">
        <v>427.7</v>
      </c>
      <c r="C35" s="37">
        <v>787.8</v>
      </c>
      <c r="D35" s="37">
        <v>528.4</v>
      </c>
      <c r="E35" s="29">
        <f t="shared" si="0"/>
        <v>0.6707286113226707</v>
      </c>
      <c r="F35" s="29">
        <f>D35/B35</f>
        <v>1.2354454056581716</v>
      </c>
    </row>
    <row r="36" spans="1:6" s="5" customFormat="1" ht="15" hidden="1">
      <c r="A36" s="32" t="s">
        <v>120</v>
      </c>
      <c r="B36" s="36"/>
      <c r="C36" s="36"/>
      <c r="D36" s="36"/>
      <c r="E36" s="29"/>
      <c r="F36" s="29"/>
    </row>
    <row r="37" spans="1:6" s="5" customFormat="1" ht="22.5" customHeight="1" hidden="1">
      <c r="A37" s="32" t="s">
        <v>112</v>
      </c>
      <c r="B37" s="37"/>
      <c r="C37" s="37"/>
      <c r="D37" s="37"/>
      <c r="E37" s="29"/>
      <c r="F37" s="29"/>
    </row>
    <row r="38" spans="1:6" ht="30" hidden="1">
      <c r="A38" s="32" t="s">
        <v>113</v>
      </c>
      <c r="B38" s="36"/>
      <c r="C38" s="36"/>
      <c r="D38" s="36"/>
      <c r="E38" s="29"/>
      <c r="F38" s="29"/>
    </row>
    <row r="39" spans="1:6" ht="15">
      <c r="A39" s="33" t="s">
        <v>102</v>
      </c>
      <c r="B39" s="6">
        <f>B8+B25</f>
        <v>97943.5</v>
      </c>
      <c r="C39" s="6">
        <f>C8+C25</f>
        <v>105507.2</v>
      </c>
      <c r="D39" s="6">
        <f>D8+D25</f>
        <v>101446.5</v>
      </c>
      <c r="E39" s="28">
        <f>D39/C39</f>
        <v>0.9615125792362986</v>
      </c>
      <c r="F39" s="28">
        <f>D39/B39</f>
        <v>1.0357655178751015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2021-07-13T08:56:53Z</cp:lastPrinted>
  <dcterms:created xsi:type="dcterms:W3CDTF">2011-10-21T06:26:35Z</dcterms:created>
  <dcterms:modified xsi:type="dcterms:W3CDTF">2022-01-18T11:53:50Z</dcterms:modified>
  <cp:category/>
  <cp:version/>
  <cp:contentType/>
  <cp:contentStatus/>
</cp:coreProperties>
</file>