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50" windowHeight="5085" activeTab="0"/>
  </bookViews>
  <sheets>
    <sheet name="налоговые" sheetId="1" r:id="rId1"/>
    <sheet name="неналоговые" sheetId="2" r:id="rId2"/>
    <sheet name="всего налоговые и неналоговые" sheetId="3" r:id="rId3"/>
  </sheets>
  <definedNames>
    <definedName name="_xlnm.Print_Titles" localSheetId="2">'всего налоговые и неналоговые'!$A:$A</definedName>
    <definedName name="_xlnm.Print_Titles" localSheetId="0">'налоговые'!$A:$A</definedName>
    <definedName name="_xlnm.Print_Titles" localSheetId="1">'неналоговые'!$A:$A</definedName>
  </definedNames>
  <calcPr fullCalcOnLoad="1"/>
</workbook>
</file>

<file path=xl/sharedStrings.xml><?xml version="1.0" encoding="utf-8"?>
<sst xmlns="http://schemas.openxmlformats.org/spreadsheetml/2006/main" count="195" uniqueCount="83">
  <si>
    <t>всего налоговые доходы</t>
  </si>
  <si>
    <t>НДФЛ</t>
  </si>
  <si>
    <t>ЕСХН</t>
  </si>
  <si>
    <t>Налог на имущество ФЛ</t>
  </si>
  <si>
    <t>Транспортный налог</t>
  </si>
  <si>
    <t>Земельный налог</t>
  </si>
  <si>
    <t>Верхнеландеховский м.р.</t>
  </si>
  <si>
    <t>поселения, входящие в состав района</t>
  </si>
  <si>
    <t>Верхнеландеховское г.п.</t>
  </si>
  <si>
    <t>Аренда имущества</t>
  </si>
  <si>
    <t>Доходы от реализации имущества</t>
  </si>
  <si>
    <t>Доходы от продажи земельных участков</t>
  </si>
  <si>
    <t>Прочие неналоговые</t>
  </si>
  <si>
    <t>всего неналоговые доходы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</si>
  <si>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</si>
  <si>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</si>
  <si>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</si>
  <si>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</si>
  <si>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</si>
  <si>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</si>
  <si>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</si>
  <si>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</si>
  <si>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</si>
  <si>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</si>
  <si>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</si>
  <si>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</si>
  <si>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</si>
  <si>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</si>
  <si>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</si>
  <si>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</si>
  <si>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</si>
  <si>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</si>
  <si>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</si>
  <si>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</si>
  <si>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</si>
  <si>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</si>
  <si>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</si>
  <si>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</si>
  <si>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</si>
  <si>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</si>
  <si>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</si>
  <si>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</si>
  <si>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</si>
  <si>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</si>
  <si>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</si>
  <si>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</si>
  <si>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</si>
  <si>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</si>
  <si>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</si>
  <si>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</si>
  <si>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</si>
  <si>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</si>
  <si>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</si>
  <si>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</si>
  <si>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</si>
  <si>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</si>
  <si>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</si>
  <si>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</si>
  <si>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</si>
  <si>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</si>
  <si>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</si>
  <si>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Аренда земли до разграничения государственной собственности на землю</t>
  </si>
  <si>
    <t>(тыс.руб.)</t>
  </si>
  <si>
    <t>всего налоговые и неналоговые доходы</t>
  </si>
  <si>
    <t>Прочие поступления от использования муниципального имущества</t>
  </si>
  <si>
    <t>Прочие доходы от платных услуг и компенсации затрат бюджетов</t>
  </si>
  <si>
    <t>Акцизы</t>
  </si>
  <si>
    <t>Штрафы, санкции, возмещение ущерба</t>
  </si>
  <si>
    <t>52</t>
  </si>
  <si>
    <t>53</t>
  </si>
  <si>
    <t>54</t>
  </si>
  <si>
    <t>55</t>
  </si>
  <si>
    <t>56</t>
  </si>
  <si>
    <t>Исполнение бюджетных назначений по налоговым доходам в 2021 году, динамика поступления в 2020-2021 годах</t>
  </si>
  <si>
    <t>план на 2021 год</t>
  </si>
  <si>
    <t>темп роста (снижения) поступлений 2021/2020</t>
  </si>
  <si>
    <t>Исполнение бюджетных назначений по неналоговым доходам в 2021 году, динамика поступления в 2020-2021 годах</t>
  </si>
  <si>
    <t xml:space="preserve">темп роста (снижения) поступлений 2021/2020 </t>
  </si>
  <si>
    <t>Исполнение бюджетных назначений по налоговым и неналоговым доходам в 2021 году, динамика поступления в 2020-2021 годах</t>
  </si>
  <si>
    <t>по состоянию на 01.10.2021</t>
  </si>
  <si>
    <t>исполнено на 01.10.2020</t>
  </si>
  <si>
    <t>исполнено на 01.10.2021</t>
  </si>
  <si>
    <t>% исполнения на 01.10.2021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</si>
</sst>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000%"/>
    <numFmt numFmtId="168" formatCode="0.00000%"/>
    <numFmt numFmtId="169" formatCode="0.000000%"/>
    <numFmt numFmtId="170" formatCode="0.0000000%"/>
    <numFmt numFmtId="171" formatCode="0.00000000%"/>
    <numFmt numFmtId="172" formatCode="0.000000000%"/>
    <numFmt numFmtId="173" formatCode="0.0000000000%"/>
    <numFmt numFmtId="174" formatCode="0.00000000000%"/>
    <numFmt numFmtId="175" formatCode="0.000000000000%"/>
    <numFmt numFmtId="176" formatCode="0.0000000000000%"/>
    <numFmt numFmtId="177" formatCode="0.00000000000000%"/>
    <numFmt numFmtId="178" formatCode="0.000000000000000%"/>
    <numFmt numFmtId="179" formatCode="0.0000000000000000%"/>
    <numFmt numFmtId="180" formatCode="0.00000000000000000%"/>
    <numFmt numFmtId="181" formatCode="0.000000000000000000%"/>
    <numFmt numFmtId="182" formatCode="[$-FC19]d\ mmmm\ yyyy\ &quot;г.&quot;"/>
    <numFmt numFmtId="183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6" borderId="10" xfId="0" applyFont="1" applyFill="1" applyBorder="1" applyAlignment="1">
      <alignment horizontal="center" vertical="top" wrapText="1"/>
    </xf>
    <xf numFmtId="0" fontId="36" fillId="6" borderId="11" xfId="0" applyFont="1" applyFill="1" applyBorder="1" applyAlignment="1">
      <alignment horizontal="center" vertical="top" wrapText="1"/>
    </xf>
    <xf numFmtId="0" fontId="36" fillId="6" borderId="12" xfId="0" applyFont="1" applyFill="1" applyBorder="1" applyAlignment="1">
      <alignment horizontal="center" vertical="top" wrapText="1"/>
    </xf>
    <xf numFmtId="0" fontId="36" fillId="6" borderId="13" xfId="0" applyFont="1" applyFill="1" applyBorder="1" applyAlignment="1">
      <alignment vertical="top" wrapText="1"/>
    </xf>
    <xf numFmtId="49" fontId="36" fillId="6" borderId="10" xfId="0" applyNumberFormat="1" applyFont="1" applyFill="1" applyBorder="1" applyAlignment="1">
      <alignment horizontal="center" vertical="top" wrapText="1"/>
    </xf>
    <xf numFmtId="49" fontId="36" fillId="6" borderId="11" xfId="0" applyNumberFormat="1" applyFont="1" applyFill="1" applyBorder="1" applyAlignment="1">
      <alignment horizontal="center" vertical="top" wrapText="1"/>
    </xf>
    <xf numFmtId="49" fontId="36" fillId="6" borderId="12" xfId="0" applyNumberFormat="1" applyFont="1" applyFill="1" applyBorder="1" applyAlignment="1">
      <alignment horizontal="center" vertical="top" wrapText="1"/>
    </xf>
    <xf numFmtId="49" fontId="36" fillId="6" borderId="14" xfId="0" applyNumberFormat="1" applyFont="1" applyFill="1" applyBorder="1" applyAlignment="1">
      <alignment horizontal="center"/>
    </xf>
    <xf numFmtId="49" fontId="36" fillId="6" borderId="15" xfId="0" applyNumberFormat="1" applyFont="1" applyFill="1" applyBorder="1" applyAlignment="1">
      <alignment horizontal="center"/>
    </xf>
    <xf numFmtId="49" fontId="36" fillId="6" borderId="11" xfId="0" applyNumberFormat="1" applyFont="1" applyFill="1" applyBorder="1" applyAlignment="1">
      <alignment horizontal="center"/>
    </xf>
    <xf numFmtId="49" fontId="36" fillId="6" borderId="12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36" fillId="5" borderId="10" xfId="0" applyFont="1" applyFill="1" applyBorder="1" applyAlignment="1">
      <alignment horizontal="center" vertical="top" wrapText="1"/>
    </xf>
    <xf numFmtId="0" fontId="36" fillId="5" borderId="11" xfId="0" applyFont="1" applyFill="1" applyBorder="1" applyAlignment="1">
      <alignment horizontal="center" vertical="top" wrapText="1"/>
    </xf>
    <xf numFmtId="0" fontId="36" fillId="5" borderId="12" xfId="0" applyFont="1" applyFill="1" applyBorder="1" applyAlignment="1">
      <alignment horizontal="center" vertical="top" wrapText="1"/>
    </xf>
    <xf numFmtId="49" fontId="0" fillId="5" borderId="15" xfId="0" applyNumberFormat="1" applyFill="1" applyBorder="1" applyAlignment="1">
      <alignment horizontal="center"/>
    </xf>
    <xf numFmtId="49" fontId="36" fillId="5" borderId="11" xfId="0" applyNumberFormat="1" applyFont="1" applyFill="1" applyBorder="1" applyAlignment="1">
      <alignment horizontal="center"/>
    </xf>
    <xf numFmtId="49" fontId="36" fillId="5" borderId="12" xfId="0" applyNumberFormat="1" applyFont="1" applyFill="1" applyBorder="1" applyAlignment="1">
      <alignment horizontal="center"/>
    </xf>
    <xf numFmtId="49" fontId="36" fillId="5" borderId="10" xfId="0" applyNumberFormat="1" applyFont="1" applyFill="1" applyBorder="1" applyAlignment="1">
      <alignment horizontal="center" vertical="top" wrapText="1"/>
    </xf>
    <xf numFmtId="49" fontId="36" fillId="5" borderId="11" xfId="0" applyNumberFormat="1" applyFont="1" applyFill="1" applyBorder="1" applyAlignment="1">
      <alignment horizontal="center" vertical="top" wrapText="1"/>
    </xf>
    <xf numFmtId="49" fontId="36" fillId="5" borderId="12" xfId="0" applyNumberFormat="1" applyFont="1" applyFill="1" applyBorder="1" applyAlignment="1">
      <alignment horizontal="center" vertical="top" wrapText="1"/>
    </xf>
    <xf numFmtId="165" fontId="36" fillId="6" borderId="10" xfId="0" applyNumberFormat="1" applyFont="1" applyFill="1" applyBorder="1" applyAlignment="1">
      <alignment horizontal="right" vertical="top"/>
    </xf>
    <xf numFmtId="165" fontId="36" fillId="6" borderId="11" xfId="0" applyNumberFormat="1" applyFont="1" applyFill="1" applyBorder="1" applyAlignment="1">
      <alignment horizontal="right" vertical="top"/>
    </xf>
    <xf numFmtId="164" fontId="36" fillId="6" borderId="11" xfId="0" applyNumberFormat="1" applyFont="1" applyFill="1" applyBorder="1" applyAlignment="1">
      <alignment horizontal="right" vertical="top"/>
    </xf>
    <xf numFmtId="164" fontId="36" fillId="6" borderId="12" xfId="0" applyNumberFormat="1" applyFont="1" applyFill="1" applyBorder="1" applyAlignment="1">
      <alignment horizontal="right" vertical="top"/>
    </xf>
    <xf numFmtId="165" fontId="36" fillId="0" borderId="10" xfId="0" applyNumberFormat="1" applyFont="1" applyBorder="1" applyAlignment="1">
      <alignment horizontal="right" vertical="top"/>
    </xf>
    <xf numFmtId="165" fontId="36" fillId="0" borderId="11" xfId="0" applyNumberFormat="1" applyFont="1" applyBorder="1" applyAlignment="1">
      <alignment horizontal="right" vertical="top"/>
    </xf>
    <xf numFmtId="164" fontId="36" fillId="5" borderId="11" xfId="0" applyNumberFormat="1" applyFont="1" applyFill="1" applyBorder="1" applyAlignment="1">
      <alignment horizontal="right" vertical="top"/>
    </xf>
    <xf numFmtId="164" fontId="36" fillId="5" borderId="12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165" fontId="36" fillId="5" borderId="10" xfId="0" applyNumberFormat="1" applyFont="1" applyFill="1" applyBorder="1" applyAlignment="1">
      <alignment horizontal="right" vertical="top"/>
    </xf>
    <xf numFmtId="165" fontId="36" fillId="5" borderId="11" xfId="0" applyNumberFormat="1" applyFont="1" applyFill="1" applyBorder="1" applyAlignment="1">
      <alignment horizontal="right" vertical="top"/>
    </xf>
    <xf numFmtId="49" fontId="36" fillId="5" borderId="16" xfId="0" applyNumberFormat="1" applyFont="1" applyFill="1" applyBorder="1" applyAlignment="1">
      <alignment horizontal="center"/>
    </xf>
    <xf numFmtId="49" fontId="36" fillId="5" borderId="17" xfId="0" applyNumberFormat="1" applyFont="1" applyFill="1" applyBorder="1" applyAlignment="1">
      <alignment horizontal="center"/>
    </xf>
    <xf numFmtId="164" fontId="36" fillId="5" borderId="16" xfId="0" applyNumberFormat="1" applyFont="1" applyFill="1" applyBorder="1" applyAlignment="1">
      <alignment horizontal="right" vertical="top"/>
    </xf>
    <xf numFmtId="49" fontId="36" fillId="5" borderId="14" xfId="0" applyNumberFormat="1" applyFont="1" applyFill="1" applyBorder="1" applyAlignment="1">
      <alignment horizontal="center"/>
    </xf>
    <xf numFmtId="0" fontId="36" fillId="5" borderId="13" xfId="0" applyFont="1" applyFill="1" applyBorder="1" applyAlignment="1">
      <alignment vertical="top" wrapText="1"/>
    </xf>
    <xf numFmtId="165" fontId="36" fillId="0" borderId="18" xfId="0" applyNumberFormat="1" applyFont="1" applyBorder="1" applyAlignment="1">
      <alignment horizontal="right" vertical="top"/>
    </xf>
    <xf numFmtId="165" fontId="36" fillId="0" borderId="17" xfId="0" applyNumberFormat="1" applyFont="1" applyBorder="1" applyAlignment="1">
      <alignment horizontal="right" vertical="top"/>
    </xf>
    <xf numFmtId="49" fontId="36" fillId="5" borderId="15" xfId="0" applyNumberFormat="1" applyFont="1" applyFill="1" applyBorder="1" applyAlignment="1">
      <alignment horizontal="center"/>
    </xf>
    <xf numFmtId="0" fontId="36" fillId="5" borderId="10" xfId="0" applyFont="1" applyFill="1" applyBorder="1" applyAlignment="1">
      <alignment vertical="top" wrapText="1"/>
    </xf>
    <xf numFmtId="183" fontId="36" fillId="0" borderId="16" xfId="0" applyNumberFormat="1" applyFont="1" applyBorder="1" applyAlignment="1">
      <alignment vertical="top"/>
    </xf>
    <xf numFmtId="183" fontId="36" fillId="0" borderId="11" xfId="0" applyNumberFormat="1" applyFont="1" applyBorder="1" applyAlignment="1">
      <alignment vertical="top"/>
    </xf>
    <xf numFmtId="183" fontId="36" fillId="0" borderId="10" xfId="0" applyNumberFormat="1" applyFont="1" applyBorder="1" applyAlignment="1">
      <alignment vertical="top"/>
    </xf>
    <xf numFmtId="183" fontId="36" fillId="0" borderId="17" xfId="0" applyNumberFormat="1" applyFont="1" applyBorder="1" applyAlignment="1">
      <alignment vertical="top"/>
    </xf>
    <xf numFmtId="49" fontId="36" fillId="6" borderId="16" xfId="0" applyNumberFormat="1" applyFont="1" applyFill="1" applyBorder="1" applyAlignment="1">
      <alignment horizontal="center" vertical="top" wrapText="1"/>
    </xf>
    <xf numFmtId="164" fontId="36" fillId="6" borderId="16" xfId="0" applyNumberFormat="1" applyFont="1" applyFill="1" applyBorder="1" applyAlignment="1">
      <alignment horizontal="right" vertical="top"/>
    </xf>
    <xf numFmtId="49" fontId="36" fillId="5" borderId="10" xfId="0" applyNumberFormat="1" applyFont="1" applyFill="1" applyBorder="1" applyAlignment="1">
      <alignment horizontal="center"/>
    </xf>
    <xf numFmtId="183" fontId="36" fillId="0" borderId="18" xfId="0" applyNumberFormat="1" applyFont="1" applyBorder="1" applyAlignment="1">
      <alignment vertical="top"/>
    </xf>
    <xf numFmtId="164" fontId="36" fillId="5" borderId="19" xfId="0" applyNumberFormat="1" applyFont="1" applyFill="1" applyBorder="1" applyAlignment="1">
      <alignment horizontal="right" vertical="top"/>
    </xf>
    <xf numFmtId="164" fontId="36" fillId="5" borderId="20" xfId="0" applyNumberFormat="1" applyFont="1" applyFill="1" applyBorder="1" applyAlignment="1">
      <alignment horizontal="right" vertical="top"/>
    </xf>
    <xf numFmtId="0" fontId="36" fillId="6" borderId="21" xfId="0" applyFont="1" applyFill="1" applyBorder="1" applyAlignment="1">
      <alignment horizontal="center" vertical="center" wrapText="1"/>
    </xf>
    <xf numFmtId="0" fontId="36" fillId="6" borderId="22" xfId="0" applyFont="1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36" fillId="6" borderId="24" xfId="0" applyFont="1" applyFill="1" applyBorder="1" applyAlignment="1">
      <alignment/>
    </xf>
    <xf numFmtId="0" fontId="36" fillId="6" borderId="13" xfId="0" applyFont="1" applyFill="1" applyBorder="1" applyAlignment="1">
      <alignment/>
    </xf>
    <xf numFmtId="0" fontId="36" fillId="6" borderId="25" xfId="0" applyFont="1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36" fillId="5" borderId="21" xfId="0" applyFont="1" applyFill="1" applyBorder="1" applyAlignment="1">
      <alignment horizontal="center" vertical="center" wrapText="1"/>
    </xf>
    <xf numFmtId="0" fontId="36" fillId="5" borderId="22" xfId="0" applyFont="1" applyFill="1" applyBorder="1" applyAlignment="1">
      <alignment horizontal="center" vertical="center" wrapText="1"/>
    </xf>
    <xf numFmtId="0" fontId="36" fillId="5" borderId="23" xfId="0" applyFont="1" applyFill="1" applyBorder="1" applyAlignment="1">
      <alignment horizontal="center" vertical="center" wrapText="1"/>
    </xf>
    <xf numFmtId="0" fontId="36" fillId="5" borderId="28" xfId="0" applyFont="1" applyFill="1" applyBorder="1" applyAlignment="1">
      <alignment/>
    </xf>
    <xf numFmtId="0" fontId="36" fillId="5" borderId="14" xfId="0" applyFont="1" applyFill="1" applyBorder="1" applyAlignment="1">
      <alignment/>
    </xf>
    <xf numFmtId="0" fontId="36" fillId="5" borderId="25" xfId="0" applyFont="1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0" fillId="5" borderId="27" xfId="0" applyFill="1" applyBorder="1" applyAlignment="1">
      <alignment horizontal="center" vertical="center" wrapText="1"/>
    </xf>
    <xf numFmtId="0" fontId="36" fillId="5" borderId="29" xfId="0" applyFont="1" applyFill="1" applyBorder="1" applyAlignment="1">
      <alignment/>
    </xf>
    <xf numFmtId="0" fontId="36" fillId="5" borderId="15" xfId="0" applyFont="1" applyFill="1" applyBorder="1" applyAlignment="1">
      <alignment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"/>
  <sheetViews>
    <sheetView tabSelected="1" zoomScale="90" zoomScaleNormal="9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9" sqref="AF9:AH9"/>
    </sheetView>
  </sheetViews>
  <sheetFormatPr defaultColWidth="9.140625" defaultRowHeight="15"/>
  <cols>
    <col min="1" max="1" width="20.140625" style="0" customWidth="1"/>
    <col min="2" max="2" width="10.00390625" style="0" customWidth="1"/>
    <col min="3" max="3" width="8.7109375" style="0" customWidth="1"/>
    <col min="4" max="4" width="10.421875" style="0" customWidth="1"/>
    <col min="5" max="5" width="11.140625" style="0" customWidth="1"/>
    <col min="6" max="6" width="11.7109375" style="0" customWidth="1"/>
    <col min="7" max="7" width="10.8515625" style="0" customWidth="1"/>
    <col min="8" max="8" width="8.7109375" style="0" customWidth="1"/>
    <col min="9" max="9" width="10.140625" style="0" customWidth="1"/>
    <col min="10" max="10" width="10.8515625" style="0" customWidth="1"/>
    <col min="11" max="11" width="12.421875" style="0" customWidth="1"/>
    <col min="12" max="12" width="11.140625" style="0" customWidth="1"/>
    <col min="13" max="16" width="12.421875" style="0" customWidth="1"/>
    <col min="17" max="17" width="10.00390625" style="0" customWidth="1"/>
    <col min="18" max="19" width="9.8515625" style="0" customWidth="1"/>
    <col min="20" max="20" width="10.8515625" style="0" customWidth="1"/>
    <col min="21" max="21" width="11.8515625" style="0" customWidth="1"/>
    <col min="22" max="22" width="10.00390625" style="0" customWidth="1"/>
    <col min="24" max="24" width="10.00390625" style="0" customWidth="1"/>
    <col min="25" max="25" width="11.421875" style="0" customWidth="1"/>
    <col min="26" max="26" width="12.00390625" style="0" customWidth="1"/>
    <col min="27" max="27" width="9.8515625" style="0" hidden="1" customWidth="1"/>
    <col min="28" max="28" width="0" style="0" hidden="1" customWidth="1"/>
    <col min="29" max="29" width="9.8515625" style="0" hidden="1" customWidth="1"/>
    <col min="30" max="30" width="11.00390625" style="0" hidden="1" customWidth="1"/>
    <col min="31" max="31" width="13.140625" style="0" hidden="1" customWidth="1"/>
    <col min="32" max="32" width="10.00390625" style="0" customWidth="1"/>
    <col min="33" max="33" width="8.57421875" style="0" customWidth="1"/>
    <col min="34" max="34" width="9.8515625" style="0" customWidth="1"/>
    <col min="35" max="35" width="10.8515625" style="0" customWidth="1"/>
    <col min="36" max="36" width="12.00390625" style="0" customWidth="1"/>
  </cols>
  <sheetData>
    <row r="2" spans="2:36" ht="18.75">
      <c r="B2" s="57" t="s">
        <v>73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.75" thickBot="1">
      <c r="A3" s="1"/>
      <c r="B3" s="1" t="s">
        <v>79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A4" s="59"/>
      <c r="B4" s="61" t="s">
        <v>0</v>
      </c>
      <c r="C4" s="62"/>
      <c r="D4" s="62"/>
      <c r="E4" s="62"/>
      <c r="F4" s="63"/>
      <c r="G4" s="53" t="s">
        <v>1</v>
      </c>
      <c r="H4" s="54"/>
      <c r="I4" s="54"/>
      <c r="J4" s="55"/>
      <c r="K4" s="55"/>
      <c r="L4" s="53" t="s">
        <v>66</v>
      </c>
      <c r="M4" s="54"/>
      <c r="N4" s="54"/>
      <c r="O4" s="55"/>
      <c r="P4" s="56"/>
      <c r="Q4" s="53" t="s">
        <v>2</v>
      </c>
      <c r="R4" s="54"/>
      <c r="S4" s="54"/>
      <c r="T4" s="55"/>
      <c r="U4" s="56"/>
      <c r="V4" s="53" t="s">
        <v>3</v>
      </c>
      <c r="W4" s="54"/>
      <c r="X4" s="54"/>
      <c r="Y4" s="55"/>
      <c r="Z4" s="56"/>
      <c r="AA4" s="53" t="s">
        <v>4</v>
      </c>
      <c r="AB4" s="54"/>
      <c r="AC4" s="54"/>
      <c r="AD4" s="55"/>
      <c r="AE4" s="56"/>
      <c r="AF4" s="53" t="s">
        <v>5</v>
      </c>
      <c r="AG4" s="54"/>
      <c r="AH4" s="54"/>
      <c r="AI4" s="55"/>
      <c r="AJ4" s="56"/>
    </row>
    <row r="5" spans="1:36" ht="63" customHeight="1">
      <c r="A5" s="60"/>
      <c r="B5" s="2" t="s">
        <v>80</v>
      </c>
      <c r="C5" s="3" t="s">
        <v>74</v>
      </c>
      <c r="D5" s="3" t="s">
        <v>81</v>
      </c>
      <c r="E5" s="3" t="s">
        <v>82</v>
      </c>
      <c r="F5" s="4" t="s">
        <v>75</v>
      </c>
      <c r="G5" s="2" t="s">
        <v>80</v>
      </c>
      <c r="H5" s="3" t="s">
        <v>74</v>
      </c>
      <c r="I5" s="3" t="s">
        <v>81</v>
      </c>
      <c r="J5" s="3" t="s">
        <v>82</v>
      </c>
      <c r="K5" s="4" t="s">
        <v>75</v>
      </c>
      <c r="L5" s="2" t="s">
        <v>80</v>
      </c>
      <c r="M5" s="3" t="s">
        <v>74</v>
      </c>
      <c r="N5" s="3" t="s">
        <v>81</v>
      </c>
      <c r="O5" s="3" t="s">
        <v>82</v>
      </c>
      <c r="P5" s="4" t="s">
        <v>75</v>
      </c>
      <c r="Q5" s="2" t="s">
        <v>80</v>
      </c>
      <c r="R5" s="3" t="s">
        <v>74</v>
      </c>
      <c r="S5" s="3" t="s">
        <v>81</v>
      </c>
      <c r="T5" s="3" t="s">
        <v>82</v>
      </c>
      <c r="U5" s="4" t="s">
        <v>75</v>
      </c>
      <c r="V5" s="2" t="s">
        <v>80</v>
      </c>
      <c r="W5" s="3" t="s">
        <v>74</v>
      </c>
      <c r="X5" s="3" t="s">
        <v>81</v>
      </c>
      <c r="Y5" s="3" t="s">
        <v>82</v>
      </c>
      <c r="Z5" s="4" t="s">
        <v>75</v>
      </c>
      <c r="AA5" s="2" t="s">
        <v>80</v>
      </c>
      <c r="AB5" s="3" t="s">
        <v>74</v>
      </c>
      <c r="AC5" s="3" t="s">
        <v>81</v>
      </c>
      <c r="AD5" s="3" t="s">
        <v>82</v>
      </c>
      <c r="AE5" s="4" t="s">
        <v>75</v>
      </c>
      <c r="AF5" s="2" t="s">
        <v>80</v>
      </c>
      <c r="AG5" s="3" t="s">
        <v>74</v>
      </c>
      <c r="AH5" s="3" t="s">
        <v>81</v>
      </c>
      <c r="AI5" s="3" t="s">
        <v>82</v>
      </c>
      <c r="AJ5" s="4" t="s">
        <v>75</v>
      </c>
    </row>
    <row r="6" spans="1:36" ht="15">
      <c r="A6" s="9">
        <v>1</v>
      </c>
      <c r="B6" s="10">
        <v>2</v>
      </c>
      <c r="C6" s="10">
        <v>3</v>
      </c>
      <c r="D6" s="11">
        <v>4</v>
      </c>
      <c r="E6" s="11" t="s">
        <v>14</v>
      </c>
      <c r="F6" s="12" t="s">
        <v>15</v>
      </c>
      <c r="G6" s="6" t="s">
        <v>16</v>
      </c>
      <c r="H6" s="7" t="s">
        <v>17</v>
      </c>
      <c r="I6" s="7" t="s">
        <v>18</v>
      </c>
      <c r="J6" s="7" t="s">
        <v>19</v>
      </c>
      <c r="K6" s="47" t="s">
        <v>20</v>
      </c>
      <c r="L6" s="6" t="s">
        <v>21</v>
      </c>
      <c r="M6" s="7" t="s">
        <v>22</v>
      </c>
      <c r="N6" s="7" t="s">
        <v>23</v>
      </c>
      <c r="O6" s="7" t="s">
        <v>24</v>
      </c>
      <c r="P6" s="8" t="s">
        <v>25</v>
      </c>
      <c r="Q6" s="6" t="s">
        <v>31</v>
      </c>
      <c r="R6" s="7" t="s">
        <v>32</v>
      </c>
      <c r="S6" s="7" t="s">
        <v>33</v>
      </c>
      <c r="T6" s="7" t="s">
        <v>34</v>
      </c>
      <c r="U6" s="8" t="s">
        <v>35</v>
      </c>
      <c r="V6" s="6" t="s">
        <v>36</v>
      </c>
      <c r="W6" s="7" t="s">
        <v>37</v>
      </c>
      <c r="X6" s="7" t="s">
        <v>38</v>
      </c>
      <c r="Y6" s="7" t="s">
        <v>39</v>
      </c>
      <c r="Z6" s="8" t="s">
        <v>40</v>
      </c>
      <c r="AA6" s="6" t="s">
        <v>36</v>
      </c>
      <c r="AB6" s="7" t="s">
        <v>37</v>
      </c>
      <c r="AC6" s="7" t="s">
        <v>38</v>
      </c>
      <c r="AD6" s="7" t="s">
        <v>39</v>
      </c>
      <c r="AE6" s="8" t="s">
        <v>40</v>
      </c>
      <c r="AF6" s="6" t="s">
        <v>41</v>
      </c>
      <c r="AG6" s="7" t="s">
        <v>42</v>
      </c>
      <c r="AH6" s="7" t="s">
        <v>43</v>
      </c>
      <c r="AI6" s="7" t="s">
        <v>44</v>
      </c>
      <c r="AJ6" s="8" t="s">
        <v>45</v>
      </c>
    </row>
    <row r="7" spans="1:36" ht="40.5" customHeight="1" hidden="1">
      <c r="A7" s="5" t="s">
        <v>6</v>
      </c>
      <c r="B7" s="23" t="e">
        <f>G7+#REF!+Q7+V7+AA7+AF7+#REF!+#REF!+L7</f>
        <v>#REF!</v>
      </c>
      <c r="C7" s="24" t="e">
        <f>H7+#REF!+R7+W7+AB7+AG7+#REF!+#REF!+M7</f>
        <v>#REF!</v>
      </c>
      <c r="D7" s="24" t="e">
        <f>I7+#REF!+S7+X7+AC7+AH7+#REF!+#REF!+N7</f>
        <v>#REF!</v>
      </c>
      <c r="E7" s="25" t="e">
        <f>IF(C7=0," ",IF(D7/C7*100&gt;200,"СВ.200",D7/C7))</f>
        <v>#REF!</v>
      </c>
      <c r="F7" s="26" t="e">
        <f>IF(B7=0," ",IF(D7/B7*100&gt;200,"СВ.200",D7/B7))</f>
        <v>#REF!</v>
      </c>
      <c r="G7" s="28">
        <v>799.8</v>
      </c>
      <c r="H7" s="28">
        <v>4848.2</v>
      </c>
      <c r="I7" s="28">
        <v>1062.3</v>
      </c>
      <c r="J7" s="25">
        <f>IF(H7=0," ",IF(I7/H7*100&gt;200,"СВ.200",I7/H7))</f>
        <v>0.21911224784456088</v>
      </c>
      <c r="K7" s="48">
        <f>IF(G7=0," ",IF(I7/G7*100&gt;200,"СВ.200",I7/G7))</f>
        <v>1.3282070517629407</v>
      </c>
      <c r="L7" s="27">
        <v>746.5</v>
      </c>
      <c r="M7" s="28">
        <v>3389.3</v>
      </c>
      <c r="N7" s="28">
        <v>851.2</v>
      </c>
      <c r="O7" s="25">
        <f>IF(M7=0," ",IF(N7/M7*100&gt;200,"СВ.200",N7/M7))</f>
        <v>0.2511433039270646</v>
      </c>
      <c r="P7" s="26">
        <f>IF(L7=0," ",IF(N7/L7*100&gt;200,"СВ.200",N7/L7))</f>
        <v>1.1402545210984596</v>
      </c>
      <c r="Q7" s="28">
        <v>0.8</v>
      </c>
      <c r="R7" s="28">
        <v>50</v>
      </c>
      <c r="S7" s="28">
        <v>13.5</v>
      </c>
      <c r="T7" s="25">
        <f>IF(R7=0," ",IF(S7/R7*100&gt;200,"СВ.200",S7/R7))</f>
        <v>0.27</v>
      </c>
      <c r="U7" s="26" t="str">
        <f>IF(Q7=0," ",IF(S7/Q7*100&gt;200,"СВ.200",S7/Q7))</f>
        <v>СВ.200</v>
      </c>
      <c r="V7" s="28"/>
      <c r="W7" s="28"/>
      <c r="X7" s="28"/>
      <c r="Y7" s="25" t="str">
        <f>IF(W7=0," ",IF(X7/W7*100&gt;200,"СВ.200",X7/W7))</f>
        <v> </v>
      </c>
      <c r="Z7" s="26" t="str">
        <f>IF(V7=0," ",IF(X7/V7*100&gt;200,"СВ.200",X7/V7))</f>
        <v> </v>
      </c>
      <c r="AA7" s="27"/>
      <c r="AB7" s="28"/>
      <c r="AC7" s="28"/>
      <c r="AD7" s="25" t="str">
        <f>IF(AB7=0," ",IF(AC7/AB7*100&gt;200,"СВ.200",AC7/AB7))</f>
        <v> </v>
      </c>
      <c r="AE7" s="26" t="str">
        <f>IF(AA7=0," ",IF(AC7/AA7*100&gt;200,"СВ.200",AC7/AA7))</f>
        <v> </v>
      </c>
      <c r="AF7" s="27"/>
      <c r="AG7" s="28"/>
      <c r="AH7" s="28"/>
      <c r="AI7" s="25" t="str">
        <f>IF(AG7=0," ",IF(AH7/AG7*100&gt;200,"СВ.200",AH7/AG7))</f>
        <v> </v>
      </c>
      <c r="AJ7" s="26" t="str">
        <f>IF(AF7=0," ",IF(AH7/AF7*100&gt;200,"СВ.200",AH7/AF7))</f>
        <v> </v>
      </c>
    </row>
    <row r="8" spans="1:36" ht="40.5" customHeight="1" hidden="1">
      <c r="A8" s="5" t="s">
        <v>7</v>
      </c>
      <c r="B8" s="23"/>
      <c r="C8" s="24"/>
      <c r="D8" s="24"/>
      <c r="E8" s="25" t="str">
        <f>IF(C8=0," ",IF(D8/C8*100&gt;200,"СВ.200",D8/C8))</f>
        <v> </v>
      </c>
      <c r="F8" s="26" t="str">
        <f>IF(B8=0," ",IF(D8/B8*100&gt;200,"СВ.200",D8/B8))</f>
        <v> </v>
      </c>
      <c r="G8" s="28"/>
      <c r="H8" s="28"/>
      <c r="I8" s="28"/>
      <c r="J8" s="25" t="str">
        <f>IF(H8=0," ",IF(I8/H8*100&gt;200,"СВ.200",I8/H8))</f>
        <v> </v>
      </c>
      <c r="K8" s="48" t="str">
        <f>IF(G8=0," ",IF(I8/G8*100&gt;200,"СВ.200",I8/G8))</f>
        <v> </v>
      </c>
      <c r="L8" s="27"/>
      <c r="M8" s="28"/>
      <c r="N8" s="28"/>
      <c r="O8" s="25" t="str">
        <f>IF(M8=0," ",IF(N8/M8*100&gt;200,"СВ.200",N8/M8))</f>
        <v> </v>
      </c>
      <c r="P8" s="26" t="str">
        <f>IF(L8=0," ",IF(N8/L8*100&gt;200,"СВ.200",N8/L8))</f>
        <v> </v>
      </c>
      <c r="Q8" s="28"/>
      <c r="R8" s="28"/>
      <c r="S8" s="28"/>
      <c r="T8" s="25" t="str">
        <f>IF(R8=0," ",IF(S8/R8*100&gt;200,"СВ.200",S8/R8))</f>
        <v> </v>
      </c>
      <c r="U8" s="26" t="str">
        <f>IF(Q8=0," ",IF(S8/Q8*100&gt;200,"СВ.200",S8/Q8))</f>
        <v> </v>
      </c>
      <c r="V8" s="28"/>
      <c r="W8" s="28"/>
      <c r="X8" s="28"/>
      <c r="Y8" s="25" t="str">
        <f>IF(W8=0," ",IF(X8/W8*100&gt;200,"СВ.200",X8/W8))</f>
        <v> </v>
      </c>
      <c r="Z8" s="26" t="str">
        <f>IF(V8=0," ",IF(X8/V8*100&gt;200,"СВ.200",X8/V8))</f>
        <v> </v>
      </c>
      <c r="AA8" s="27"/>
      <c r="AB8" s="28"/>
      <c r="AC8" s="28"/>
      <c r="AD8" s="25" t="str">
        <f>IF(AB8=0," ",IF(AC8/AB8*100&gt;200,"СВ.200",AC8/AB8))</f>
        <v> </v>
      </c>
      <c r="AE8" s="26" t="str">
        <f>IF(AA8=0," ",IF(AC8/AA8*100&gt;200,"СВ.200",AC8/AA8))</f>
        <v> </v>
      </c>
      <c r="AF8" s="27"/>
      <c r="AG8" s="28"/>
      <c r="AH8" s="28"/>
      <c r="AI8" s="25" t="str">
        <f>IF(AG8=0," ",IF(AH8/AG8*100&gt;200,"СВ.200",AH8/AG8))</f>
        <v> </v>
      </c>
      <c r="AJ8" s="26" t="str">
        <f>IF(AF8=0," ",IF(AH8/AF8*100&gt;200,"СВ.200",AH8/AF8))</f>
        <v> </v>
      </c>
    </row>
    <row r="9" spans="1:36" ht="40.5" customHeight="1">
      <c r="A9" s="5" t="s">
        <v>8</v>
      </c>
      <c r="B9" s="23">
        <f>G9+Q9+V9+AA9+AF9+L9</f>
        <v>5313.000000000001</v>
      </c>
      <c r="C9" s="24">
        <f>H9+R9+W9+AB9+AG9+M9</f>
        <v>8117.7</v>
      </c>
      <c r="D9" s="24">
        <f>I9+S9+X9+AC9+AH9+N9</f>
        <v>6498.8</v>
      </c>
      <c r="E9" s="25">
        <f>IF(C9=0," ",IF(D9/C9*100&gt;200,"СВ.200",D9/C9))</f>
        <v>0.8005715904751346</v>
      </c>
      <c r="F9" s="26">
        <f>IF(B9=0," ",IF(D9/B9*100&gt;200,"СВ.200",D9/B9))</f>
        <v>1.2231884057971012</v>
      </c>
      <c r="G9" s="28">
        <v>4419.8</v>
      </c>
      <c r="H9" s="28">
        <v>6613.6</v>
      </c>
      <c r="I9" s="28">
        <v>5551.2</v>
      </c>
      <c r="J9" s="25">
        <f>IF(H9=0," ",IF(I9/H9*100&gt;200,"СВ.200",I9/H9))</f>
        <v>0.8393613160759646</v>
      </c>
      <c r="K9" s="48">
        <f>IF(G9=0," ",IF(I9/G9*100&gt;200,"СВ.200",I9/G9))</f>
        <v>1.255984433684782</v>
      </c>
      <c r="L9" s="28">
        <v>559.8</v>
      </c>
      <c r="M9" s="28">
        <v>897.7</v>
      </c>
      <c r="N9" s="28">
        <v>665.6</v>
      </c>
      <c r="O9" s="25">
        <f>IF(M9=0," ",IF(N9/M9*100&gt;200,"СВ.200",N9/M9))</f>
        <v>0.7414503731758939</v>
      </c>
      <c r="P9" s="26">
        <f>IF(L9=0," ",IF(N9/L9*100&gt;200,"СВ.200",N9/L9))</f>
        <v>1.188996070025009</v>
      </c>
      <c r="Q9" s="28">
        <v>25.1</v>
      </c>
      <c r="R9" s="28">
        <v>36.4</v>
      </c>
      <c r="S9" s="28">
        <v>36.5</v>
      </c>
      <c r="T9" s="25">
        <f>IF(R9=0," ",IF(S9/R9*100&gt;200,"СВ.200",S9/R9))</f>
        <v>1.0027472527472527</v>
      </c>
      <c r="U9" s="26">
        <f>IF(Q9=0," ",IF(S9/Q9*100&gt;200,"СВ.200",S9/Q9))</f>
        <v>1.4541832669322707</v>
      </c>
      <c r="V9" s="28">
        <v>71.6</v>
      </c>
      <c r="W9" s="28">
        <v>150</v>
      </c>
      <c r="X9" s="28">
        <v>17.1</v>
      </c>
      <c r="Y9" s="25">
        <f>IF(W9=0," ",IF(X9/W9*100&gt;200,"СВ.200",X9/W9))</f>
        <v>0.114</v>
      </c>
      <c r="Z9" s="26">
        <f>IF(V9=0," ",IF(X9/V9*100&gt;200,"СВ.200",X9/V9))</f>
        <v>0.23882681564245814</v>
      </c>
      <c r="AA9" s="27"/>
      <c r="AB9" s="28"/>
      <c r="AC9" s="28"/>
      <c r="AD9" s="25" t="str">
        <f>IF(AB9=0," ",IF(AC9/AB9*100&gt;200,"СВ.200",AC9/AB9))</f>
        <v> </v>
      </c>
      <c r="AE9" s="26" t="str">
        <f>IF(AA9=0," ",IF(AC9/AA9*100&gt;200,"СВ.200",AC9/AA9))</f>
        <v> </v>
      </c>
      <c r="AF9" s="28">
        <v>236.7</v>
      </c>
      <c r="AG9" s="28">
        <v>420</v>
      </c>
      <c r="AH9" s="28">
        <v>228.4</v>
      </c>
      <c r="AI9" s="25">
        <f>IF(AG9=0," ",IF(AH9/AG9*100&gt;200,"СВ.200",AH9/AG9))</f>
        <v>0.5438095238095239</v>
      </c>
      <c r="AJ9" s="26">
        <f>IF(AF9=0," ",IF(AH9/AF9*100&gt;200,"СВ.200",AH9/AF9))</f>
        <v>0.9649345162653148</v>
      </c>
    </row>
  </sheetData>
  <sheetProtection/>
  <mergeCells count="9">
    <mergeCell ref="AA4:AE4"/>
    <mergeCell ref="AF4:AJ4"/>
    <mergeCell ref="B2:P2"/>
    <mergeCell ref="L4:P4"/>
    <mergeCell ref="A4:A5"/>
    <mergeCell ref="B4:F4"/>
    <mergeCell ref="G4:K4"/>
    <mergeCell ref="Q4:U4"/>
    <mergeCell ref="V4:Z4"/>
  </mergeCells>
  <printOptions/>
  <pageMargins left="0.25" right="0.22" top="0.4330708661417323" bottom="0.7480314960629921" header="0.31496062992125984" footer="0.31496062992125984"/>
  <pageSetup blackAndWhite="1" horizontalDpi="600" verticalDpi="600" orientation="landscape" paperSize="9" scale="60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T9"/>
  <sheetViews>
    <sheetView zoomScale="90" zoomScaleNormal="90" zoomScaleSheetLayoutView="100" zoomScalePageLayoutView="0" workbookViewId="0" topLeftCell="A1">
      <pane xSplit="1" ySplit="6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F9" sqref="AF9:AH9"/>
    </sheetView>
  </sheetViews>
  <sheetFormatPr defaultColWidth="9.140625" defaultRowHeight="15"/>
  <cols>
    <col min="1" max="1" width="22.140625" style="0" customWidth="1"/>
    <col min="2" max="2" width="10.28125" style="0" customWidth="1"/>
    <col min="3" max="3" width="8.7109375" style="0" customWidth="1"/>
    <col min="4" max="4" width="10.28125" style="0" customWidth="1"/>
    <col min="5" max="5" width="11.00390625" style="0" customWidth="1"/>
    <col min="6" max="6" width="12.28125" style="0" customWidth="1"/>
    <col min="7" max="7" width="9.8515625" style="0" customWidth="1"/>
    <col min="8" max="8" width="8.57421875" style="0" customWidth="1"/>
    <col min="9" max="9" width="10.140625" style="0" customWidth="1"/>
    <col min="10" max="10" width="10.8515625" style="0" customWidth="1"/>
    <col min="11" max="11" width="12.140625" style="0" customWidth="1"/>
    <col min="12" max="12" width="9.7109375" style="0" customWidth="1"/>
    <col min="14" max="14" width="9.57421875" style="0" customWidth="1"/>
    <col min="15" max="15" width="10.8515625" style="0" customWidth="1"/>
    <col min="16" max="16" width="11.8515625" style="0" customWidth="1"/>
    <col min="17" max="17" width="10.00390625" style="0" customWidth="1"/>
    <col min="18" max="18" width="8.421875" style="0" customWidth="1"/>
    <col min="19" max="19" width="10.28125" style="0" customWidth="1"/>
    <col min="20" max="20" width="10.57421875" style="0" customWidth="1"/>
    <col min="21" max="21" width="13.00390625" style="0" customWidth="1"/>
    <col min="22" max="22" width="9.8515625" style="0" customWidth="1"/>
    <col min="24" max="24" width="10.140625" style="0" customWidth="1"/>
    <col min="25" max="25" width="11.140625" style="0" customWidth="1"/>
    <col min="26" max="26" width="11.7109375" style="0" customWidth="1"/>
    <col min="27" max="27" width="10.140625" style="0" customWidth="1"/>
    <col min="28" max="28" width="8.421875" style="0" customWidth="1"/>
    <col min="29" max="29" width="10.140625" style="0" customWidth="1"/>
    <col min="30" max="30" width="11.140625" style="0" customWidth="1"/>
    <col min="31" max="31" width="11.8515625" style="0" customWidth="1"/>
    <col min="32" max="32" width="10.00390625" style="0" customWidth="1"/>
    <col min="33" max="33" width="8.57421875" style="0" customWidth="1"/>
    <col min="34" max="34" width="10.00390625" style="0" customWidth="1"/>
    <col min="35" max="35" width="10.7109375" style="0" customWidth="1"/>
    <col min="36" max="36" width="12.421875" style="0" customWidth="1"/>
    <col min="37" max="37" width="10.421875" style="0" customWidth="1"/>
    <col min="38" max="38" width="8.57421875" style="0" customWidth="1"/>
    <col min="39" max="39" width="10.140625" style="0" customWidth="1"/>
    <col min="40" max="40" width="11.421875" style="0" customWidth="1"/>
    <col min="41" max="41" width="12.140625" style="0" customWidth="1"/>
    <col min="42" max="42" width="10.00390625" style="0" customWidth="1"/>
    <col min="43" max="43" width="8.28125" style="0" customWidth="1"/>
    <col min="44" max="44" width="10.28125" style="0" customWidth="1"/>
    <col min="45" max="45" width="10.140625" style="0" customWidth="1"/>
    <col min="46" max="46" width="12.421875" style="0" customWidth="1"/>
  </cols>
  <sheetData>
    <row r="2" spans="2:41" ht="18.75">
      <c r="B2" s="57" t="s">
        <v>76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.75" thickBot="1">
      <c r="A3" s="1"/>
      <c r="B3" s="1" t="s">
        <v>79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 t="s">
        <v>62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6" ht="54" customHeight="1">
      <c r="A4" s="67"/>
      <c r="B4" s="69" t="s">
        <v>13</v>
      </c>
      <c r="C4" s="70"/>
      <c r="D4" s="70"/>
      <c r="E4" s="70"/>
      <c r="F4" s="71"/>
      <c r="G4" s="64" t="s">
        <v>61</v>
      </c>
      <c r="H4" s="65"/>
      <c r="I4" s="65"/>
      <c r="J4" s="65"/>
      <c r="K4" s="66"/>
      <c r="L4" s="65" t="s">
        <v>9</v>
      </c>
      <c r="M4" s="65"/>
      <c r="N4" s="65"/>
      <c r="O4" s="65"/>
      <c r="P4" s="66"/>
      <c r="Q4" s="65" t="s">
        <v>64</v>
      </c>
      <c r="R4" s="65"/>
      <c r="S4" s="65"/>
      <c r="T4" s="65"/>
      <c r="U4" s="66"/>
      <c r="V4" s="64" t="s">
        <v>65</v>
      </c>
      <c r="W4" s="65"/>
      <c r="X4" s="65"/>
      <c r="Y4" s="65"/>
      <c r="Z4" s="66"/>
      <c r="AA4" s="64" t="s">
        <v>10</v>
      </c>
      <c r="AB4" s="65"/>
      <c r="AC4" s="65"/>
      <c r="AD4" s="65"/>
      <c r="AE4" s="66"/>
      <c r="AF4" s="64" t="s">
        <v>11</v>
      </c>
      <c r="AG4" s="65"/>
      <c r="AH4" s="65"/>
      <c r="AI4" s="65"/>
      <c r="AJ4" s="66"/>
      <c r="AK4" s="64" t="s">
        <v>67</v>
      </c>
      <c r="AL4" s="65"/>
      <c r="AM4" s="65"/>
      <c r="AN4" s="65"/>
      <c r="AO4" s="65"/>
      <c r="AP4" s="64" t="s">
        <v>12</v>
      </c>
      <c r="AQ4" s="65"/>
      <c r="AR4" s="65"/>
      <c r="AS4" s="65"/>
      <c r="AT4" s="66"/>
    </row>
    <row r="5" spans="1:46" ht="63.75" customHeight="1">
      <c r="A5" s="68"/>
      <c r="B5" s="14" t="s">
        <v>80</v>
      </c>
      <c r="C5" s="15" t="s">
        <v>74</v>
      </c>
      <c r="D5" s="15" t="s">
        <v>81</v>
      </c>
      <c r="E5" s="15" t="s">
        <v>82</v>
      </c>
      <c r="F5" s="16" t="s">
        <v>77</v>
      </c>
      <c r="G5" s="14" t="s">
        <v>80</v>
      </c>
      <c r="H5" s="15" t="s">
        <v>74</v>
      </c>
      <c r="I5" s="15" t="s">
        <v>81</v>
      </c>
      <c r="J5" s="15" t="s">
        <v>82</v>
      </c>
      <c r="K5" s="16" t="s">
        <v>77</v>
      </c>
      <c r="L5" s="14" t="s">
        <v>80</v>
      </c>
      <c r="M5" s="15" t="s">
        <v>74</v>
      </c>
      <c r="N5" s="15" t="s">
        <v>81</v>
      </c>
      <c r="O5" s="15" t="s">
        <v>82</v>
      </c>
      <c r="P5" s="16" t="s">
        <v>77</v>
      </c>
      <c r="Q5" s="14" t="s">
        <v>80</v>
      </c>
      <c r="R5" s="15" t="s">
        <v>74</v>
      </c>
      <c r="S5" s="15" t="s">
        <v>81</v>
      </c>
      <c r="T5" s="15" t="s">
        <v>82</v>
      </c>
      <c r="U5" s="16" t="s">
        <v>77</v>
      </c>
      <c r="V5" s="14" t="s">
        <v>80</v>
      </c>
      <c r="W5" s="15" t="s">
        <v>74</v>
      </c>
      <c r="X5" s="15" t="s">
        <v>81</v>
      </c>
      <c r="Y5" s="15" t="s">
        <v>82</v>
      </c>
      <c r="Z5" s="16" t="s">
        <v>77</v>
      </c>
      <c r="AA5" s="14" t="s">
        <v>80</v>
      </c>
      <c r="AB5" s="15" t="s">
        <v>74</v>
      </c>
      <c r="AC5" s="15" t="s">
        <v>81</v>
      </c>
      <c r="AD5" s="15" t="s">
        <v>82</v>
      </c>
      <c r="AE5" s="16" t="s">
        <v>77</v>
      </c>
      <c r="AF5" s="14" t="s">
        <v>80</v>
      </c>
      <c r="AG5" s="15" t="s">
        <v>74</v>
      </c>
      <c r="AH5" s="15" t="s">
        <v>81</v>
      </c>
      <c r="AI5" s="15" t="s">
        <v>82</v>
      </c>
      <c r="AJ5" s="16" t="s">
        <v>77</v>
      </c>
      <c r="AK5" s="14" t="s">
        <v>80</v>
      </c>
      <c r="AL5" s="15" t="s">
        <v>74</v>
      </c>
      <c r="AM5" s="15" t="s">
        <v>81</v>
      </c>
      <c r="AN5" s="15" t="s">
        <v>82</v>
      </c>
      <c r="AO5" s="16" t="s">
        <v>77</v>
      </c>
      <c r="AP5" s="14" t="s">
        <v>80</v>
      </c>
      <c r="AQ5" s="15" t="s">
        <v>74</v>
      </c>
      <c r="AR5" s="15" t="s">
        <v>81</v>
      </c>
      <c r="AS5" s="15" t="s">
        <v>82</v>
      </c>
      <c r="AT5" s="16" t="s">
        <v>77</v>
      </c>
    </row>
    <row r="6" spans="1:46" s="13" customFormat="1" ht="15">
      <c r="A6" s="37">
        <v>1</v>
      </c>
      <c r="B6" s="17">
        <v>2</v>
      </c>
      <c r="C6" s="18">
        <v>3</v>
      </c>
      <c r="D6" s="18">
        <v>4</v>
      </c>
      <c r="E6" s="18" t="s">
        <v>14</v>
      </c>
      <c r="F6" s="19" t="s">
        <v>15</v>
      </c>
      <c r="G6" s="49" t="s">
        <v>16</v>
      </c>
      <c r="H6" s="18" t="s">
        <v>17</v>
      </c>
      <c r="I6" s="18" t="s">
        <v>18</v>
      </c>
      <c r="J6" s="18" t="s">
        <v>19</v>
      </c>
      <c r="K6" s="19" t="s">
        <v>20</v>
      </c>
      <c r="L6" s="35" t="s">
        <v>26</v>
      </c>
      <c r="M6" s="18" t="s">
        <v>27</v>
      </c>
      <c r="N6" s="18" t="s">
        <v>28</v>
      </c>
      <c r="O6" s="18" t="s">
        <v>29</v>
      </c>
      <c r="P6" s="19" t="s">
        <v>30</v>
      </c>
      <c r="Q6" s="35" t="s">
        <v>31</v>
      </c>
      <c r="R6" s="18" t="s">
        <v>32</v>
      </c>
      <c r="S6" s="18" t="s">
        <v>33</v>
      </c>
      <c r="T6" s="18" t="s">
        <v>34</v>
      </c>
      <c r="U6" s="18" t="s">
        <v>35</v>
      </c>
      <c r="V6" s="18" t="s">
        <v>41</v>
      </c>
      <c r="W6" s="18" t="s">
        <v>42</v>
      </c>
      <c r="X6" s="18" t="s">
        <v>43</v>
      </c>
      <c r="Y6" s="18" t="s">
        <v>44</v>
      </c>
      <c r="Z6" s="18" t="s">
        <v>45</v>
      </c>
      <c r="AA6" s="18" t="s">
        <v>46</v>
      </c>
      <c r="AB6" s="18" t="s">
        <v>47</v>
      </c>
      <c r="AC6" s="18" t="s">
        <v>48</v>
      </c>
      <c r="AD6" s="18" t="s">
        <v>49</v>
      </c>
      <c r="AE6" s="18" t="s">
        <v>50</v>
      </c>
      <c r="AF6" s="18" t="s">
        <v>51</v>
      </c>
      <c r="AG6" s="18" t="s">
        <v>52</v>
      </c>
      <c r="AH6" s="18" t="s">
        <v>53</v>
      </c>
      <c r="AI6" s="18" t="s">
        <v>54</v>
      </c>
      <c r="AJ6" s="18" t="s">
        <v>55</v>
      </c>
      <c r="AK6" s="18" t="s">
        <v>56</v>
      </c>
      <c r="AL6" s="18" t="s">
        <v>57</v>
      </c>
      <c r="AM6" s="18" t="s">
        <v>58</v>
      </c>
      <c r="AN6" s="18" t="s">
        <v>59</v>
      </c>
      <c r="AO6" s="34" t="s">
        <v>60</v>
      </c>
      <c r="AP6" s="20" t="s">
        <v>68</v>
      </c>
      <c r="AQ6" s="21" t="s">
        <v>69</v>
      </c>
      <c r="AR6" s="21" t="s">
        <v>70</v>
      </c>
      <c r="AS6" s="21" t="s">
        <v>71</v>
      </c>
      <c r="AT6" s="22" t="s">
        <v>72</v>
      </c>
    </row>
    <row r="7" spans="1:46" s="31" customFormat="1" ht="36.75" customHeight="1" hidden="1">
      <c r="A7" s="38" t="s">
        <v>6</v>
      </c>
      <c r="B7" s="32" t="e">
        <f>G7+L7+#REF!+V7+AA7+AF7+AK7+AP7+Q7+#REF!</f>
        <v>#REF!</v>
      </c>
      <c r="C7" s="33" t="e">
        <f>H7+M7+#REF!+W7+AB7+AG7+AL7+AQ7+R7+#REF!</f>
        <v>#REF!</v>
      </c>
      <c r="D7" s="33" t="e">
        <f>I7+N7+#REF!+X7+AC7+AH7+AM7+AR7+S7+#REF!</f>
        <v>#REF!</v>
      </c>
      <c r="E7" s="29" t="e">
        <f>IF(C7=0," ",IF(D7/C7*100&gt;200,"СВ.200",D7/C7))</f>
        <v>#REF!</v>
      </c>
      <c r="F7" s="30" t="e">
        <f>IF(B7=0," ",IF(D7/B7*100&gt;200,"СВ.200",D7/B7))</f>
        <v>#REF!</v>
      </c>
      <c r="G7" s="50">
        <v>67.7</v>
      </c>
      <c r="H7" s="44">
        <v>594.2</v>
      </c>
      <c r="I7" s="43">
        <v>15.1</v>
      </c>
      <c r="J7" s="29">
        <f>IF(H7=0," ",IF(I7/H7*100&gt;200,"СВ.200",I7/H7))</f>
        <v>0.025412319084483336</v>
      </c>
      <c r="K7" s="30">
        <f>IF(G7=0," ",IF(I7/G7*100&gt;200,"СВ.200",I7/G7))</f>
        <v>0.2230428360413589</v>
      </c>
      <c r="L7" s="46">
        <v>293.9</v>
      </c>
      <c r="M7" s="44">
        <v>479.4</v>
      </c>
      <c r="N7" s="43">
        <v>1.4</v>
      </c>
      <c r="O7" s="29">
        <f>IF(M7=0," ",IF(N7/M7*100&gt;200,"СВ.200",N7/M7))</f>
        <v>0.002920317062995411</v>
      </c>
      <c r="P7" s="30">
        <f>IF(L7=0," ",IF(N7/L7*100&gt;200,"СВ.200",N7/L7))</f>
        <v>0.004763525008506295</v>
      </c>
      <c r="Q7" s="46"/>
      <c r="R7" s="44">
        <v>25</v>
      </c>
      <c r="S7" s="43"/>
      <c r="T7" s="29">
        <f>IF(R7=0," ",IF(S7/R7*100&gt;200,"СВ.200",S7/R7))</f>
        <v>0</v>
      </c>
      <c r="U7" s="30" t="str">
        <f>IF(Q7=0," ",IF(S7/Q7*100&gt;200,"СВ.200",S7/Q7))</f>
        <v> </v>
      </c>
      <c r="V7" s="43">
        <v>307.3</v>
      </c>
      <c r="W7" s="44">
        <v>2163.3</v>
      </c>
      <c r="X7" s="43">
        <v>544.2</v>
      </c>
      <c r="Y7" s="29">
        <f>IF(W7=0," ",IF(X7/W7*100&gt;200,"СВ.200",X7/W7))</f>
        <v>0.2515601164886978</v>
      </c>
      <c r="Z7" s="30">
        <f>IF(V7=0," ",IF(X7/V7*100&gt;200,"СВ.200",X7/V7))</f>
        <v>1.7709079075821674</v>
      </c>
      <c r="AA7" s="45"/>
      <c r="AB7" s="44">
        <v>20</v>
      </c>
      <c r="AC7" s="43">
        <v>41</v>
      </c>
      <c r="AD7" s="29" t="str">
        <f>IF(AB7=0," ",IF(AC7/AB7*100&gt;200,"СВ.200",AC7/AB7))</f>
        <v>СВ.200</v>
      </c>
      <c r="AE7" s="30" t="str">
        <f>IF(AA7=0," ",IF(AC7/AA7*100&gt;200,"СВ.200",AC7/AA7))</f>
        <v> </v>
      </c>
      <c r="AF7" s="43">
        <v>36.1</v>
      </c>
      <c r="AG7" s="44">
        <v>65.2</v>
      </c>
      <c r="AH7" s="43">
        <v>14.9</v>
      </c>
      <c r="AI7" s="29">
        <f>IF(AG7=0," ",IF(AH7/AG7*100&gt;200,"СВ.200",AH7/AG7))</f>
        <v>0.22852760736196318</v>
      </c>
      <c r="AJ7" s="30">
        <f>IF(AF7=0," ",IF(AH7/AF7*100&gt;200,"СВ.200",AH7/AF7))</f>
        <v>0.41274238227146814</v>
      </c>
      <c r="AK7" s="45">
        <v>21.4</v>
      </c>
      <c r="AL7" s="44">
        <v>49.5</v>
      </c>
      <c r="AM7" s="43">
        <v>18.2</v>
      </c>
      <c r="AN7" s="29">
        <f>IF(AL7=0," ",IF(AM7/AL7*100&gt;200,"СВ.200",AM7/AL7))</f>
        <v>0.36767676767676766</v>
      </c>
      <c r="AO7" s="36">
        <f>IF(AK7=0," ",IF(AM7/AK7*100&gt;200,"СВ.200",AM7/AK7))</f>
        <v>0.8504672897196262</v>
      </c>
      <c r="AP7" s="45"/>
      <c r="AQ7" s="44"/>
      <c r="AR7" s="43"/>
      <c r="AS7" s="29" t="str">
        <f>IF(AQ7=0," ",IF(AR7/AQ7*100&gt;200,"СВ.200",AR7/AQ7))</f>
        <v> </v>
      </c>
      <c r="AT7" s="30" t="str">
        <f>IF(AP7=0," ",IF(AR7/AP7*100&gt;200,"СВ.200",AR7/AP7))</f>
        <v> </v>
      </c>
    </row>
    <row r="8" spans="1:46" s="31" customFormat="1" ht="42.75" customHeight="1" hidden="1">
      <c r="A8" s="38" t="s">
        <v>7</v>
      </c>
      <c r="B8" s="32"/>
      <c r="C8" s="33"/>
      <c r="D8" s="33"/>
      <c r="E8" s="29" t="str">
        <f>IF(C8=0," ",IF(D8/C8*100&gt;200,"СВ.200",D8/C8))</f>
        <v> </v>
      </c>
      <c r="F8" s="30" t="str">
        <f>IF(B8=0," ",IF(D8/B8*100&gt;200,"СВ.200",D8/B8))</f>
        <v> </v>
      </c>
      <c r="G8" s="50"/>
      <c r="H8" s="44"/>
      <c r="I8" s="43"/>
      <c r="J8" s="29" t="str">
        <f>IF(H8=0," ",IF(I8/H8*100&gt;200,"СВ.200",I8/H8))</f>
        <v> </v>
      </c>
      <c r="K8" s="30" t="str">
        <f>IF(G8=0," ",IF(I8/G8*100&gt;200,"СВ.200",I8/G8))</f>
        <v> </v>
      </c>
      <c r="L8" s="46"/>
      <c r="M8" s="44"/>
      <c r="N8" s="43"/>
      <c r="O8" s="29" t="str">
        <f>IF(M8=0," ",IF(N8/M8*100&gt;200,"СВ.200",N8/M8))</f>
        <v> </v>
      </c>
      <c r="P8" s="30" t="str">
        <f>IF(L8=0," ",IF(N8/L8*100&gt;200,"СВ.200",N8/L8))</f>
        <v> </v>
      </c>
      <c r="Q8" s="46"/>
      <c r="R8" s="44"/>
      <c r="S8" s="43"/>
      <c r="T8" s="29" t="str">
        <f>IF(R8=0," ",IF(S8/R8*100&gt;200,"СВ.200",S8/R8))</f>
        <v> </v>
      </c>
      <c r="U8" s="30" t="str">
        <f>IF(Q8=0," ",IF(S8/Q8*100&gt;200,"СВ.200",S8/Q8))</f>
        <v> </v>
      </c>
      <c r="V8" s="43"/>
      <c r="W8" s="44"/>
      <c r="X8" s="43"/>
      <c r="Y8" s="29" t="str">
        <f>IF(W8=0," ",IF(X8/W8*100&gt;200,"СВ.200",X8/W8))</f>
        <v> </v>
      </c>
      <c r="Z8" s="30" t="str">
        <f>IF(V8=0," ",IF(X8/V8*100&gt;200,"СВ.200",X8/V8))</f>
        <v> </v>
      </c>
      <c r="AA8" s="45"/>
      <c r="AB8" s="44"/>
      <c r="AC8" s="43"/>
      <c r="AD8" s="29" t="str">
        <f>IF(AB8=0," ",IF(AC8/AB8*100&gt;200,"СВ.200",AC8/AB8))</f>
        <v> </v>
      </c>
      <c r="AE8" s="30" t="str">
        <f>IF(AA8=0," ",IF(AC8/AA8*100&gt;200,"СВ.200",AC8/AA8))</f>
        <v> </v>
      </c>
      <c r="AF8" s="43"/>
      <c r="AG8" s="44"/>
      <c r="AH8" s="43"/>
      <c r="AI8" s="29" t="str">
        <f>IF(AG8=0," ",IF(AH8/AG8*100&gt;200,"СВ.200",AH8/AG8))</f>
        <v> </v>
      </c>
      <c r="AJ8" s="30" t="str">
        <f>IF(AF8=0," ",IF(AH8/AF8*100&gt;200,"СВ.200",AH8/AF8))</f>
        <v> </v>
      </c>
      <c r="AK8" s="45"/>
      <c r="AL8" s="44"/>
      <c r="AM8" s="43"/>
      <c r="AN8" s="29" t="str">
        <f>IF(AL8=0," ",IF(AM8/AL8*100&gt;200,"СВ.200",AM8/AL8))</f>
        <v> </v>
      </c>
      <c r="AO8" s="36" t="str">
        <f>IF(AK8=0," ",IF(AM8/AK8*100&gt;200,"СВ.200",AM8/AK8))</f>
        <v> </v>
      </c>
      <c r="AP8" s="45"/>
      <c r="AQ8" s="44"/>
      <c r="AR8" s="43"/>
      <c r="AS8" s="29" t="str">
        <f>IF(AQ8=0," ",IF(AR8/AQ8*100&gt;200,"СВ.200",AR8/AQ8))</f>
        <v> </v>
      </c>
      <c r="AT8" s="30" t="str">
        <f>IF(AP8=0," ",IF(AR8/AP8*100&gt;200,"СВ.200",AR8/AP8))</f>
        <v> </v>
      </c>
    </row>
    <row r="9" spans="1:46" s="31" customFormat="1" ht="39" customHeight="1" thickBot="1">
      <c r="A9" s="38" t="s">
        <v>8</v>
      </c>
      <c r="B9" s="32">
        <f>G9+L9+V9+AA9+AF9+AK9+AP9+Q9</f>
        <v>589.7</v>
      </c>
      <c r="C9" s="33">
        <f>H9+M9+W9+AB9+AG9+AL9+AQ9+R9</f>
        <v>3246</v>
      </c>
      <c r="D9" s="33">
        <f>I9+N9+X9+AC9+AH9+AM9+AR9+S9</f>
        <v>1902.9</v>
      </c>
      <c r="E9" s="29">
        <f>IF(C9=0," ",IF(D9/C9*100&gt;200,"СВ.200",D9/C9))</f>
        <v>0.5862292051756007</v>
      </c>
      <c r="F9" s="30" t="str">
        <f>IF(B9=0," ",IF(D9/B9*100&gt;200,"СВ.200",D9/B9))</f>
        <v>СВ.200</v>
      </c>
      <c r="G9" s="43">
        <v>317.8</v>
      </c>
      <c r="H9" s="44">
        <v>427.5</v>
      </c>
      <c r="I9" s="43">
        <v>362.5</v>
      </c>
      <c r="J9" s="51">
        <f>IF(H9=0," ",IF(I9/H9*100&gt;200,"СВ.200",I9/H9))</f>
        <v>0.847953216374269</v>
      </c>
      <c r="K9" s="52">
        <f>IF(G9=0," ",IF(I9/G9*100&gt;200,"СВ.200",I9/G9))</f>
        <v>1.1406544996853367</v>
      </c>
      <c r="L9" s="46"/>
      <c r="M9" s="44"/>
      <c r="N9" s="43"/>
      <c r="O9" s="29" t="str">
        <f>IF(M9=0," ",IF(N9/M9*100&gt;200,"СВ.200",N9/M9))</f>
        <v> </v>
      </c>
      <c r="P9" s="30" t="str">
        <f>IF(L9=0," ",IF(N9/L9*100&gt;200,"СВ.200",N9/L9))</f>
        <v> </v>
      </c>
      <c r="Q9" s="43">
        <v>20</v>
      </c>
      <c r="R9" s="44">
        <v>0</v>
      </c>
      <c r="S9" s="43">
        <v>0</v>
      </c>
      <c r="T9" s="29" t="str">
        <f>IF(R9=0," ",IF(S9/R9*100&gt;200,"СВ.200",S9/R9))</f>
        <v> </v>
      </c>
      <c r="U9" s="30">
        <f>IF(Q9=0," ",IF(S9/Q9*100&gt;200,"СВ.200",S9/Q9))</f>
        <v>0</v>
      </c>
      <c r="V9" s="43">
        <v>188</v>
      </c>
      <c r="W9" s="44">
        <v>2772</v>
      </c>
      <c r="X9" s="43">
        <v>1499.5</v>
      </c>
      <c r="Y9" s="29">
        <f>IF(W9=0," ",IF(X9/W9*100&gt;200,"СВ.200",X9/W9))</f>
        <v>0.540945165945166</v>
      </c>
      <c r="Z9" s="30" t="str">
        <f>IF(V9=0," ",IF(X9/V9*100&gt;200,"СВ.200",X9/V9))</f>
        <v>СВ.200</v>
      </c>
      <c r="AA9" s="45"/>
      <c r="AB9" s="44"/>
      <c r="AC9" s="43"/>
      <c r="AD9" s="29" t="str">
        <f>IF(AB9=0," ",IF(AC9/AB9*100&gt;200,"СВ.200",AC9/AB9))</f>
        <v> </v>
      </c>
      <c r="AE9" s="30" t="str">
        <f>IF(AA9=0," ",IF(AC9/AA9*100&gt;200,"СВ.200",AC9/AA9))</f>
        <v> </v>
      </c>
      <c r="AF9" s="43">
        <v>63.9</v>
      </c>
      <c r="AG9" s="44">
        <v>46.5</v>
      </c>
      <c r="AH9" s="43">
        <v>40.9</v>
      </c>
      <c r="AI9" s="29">
        <f>IF(AG9=0," ",IF(AH9/AG9*100&gt;200,"СВ.200",AH9/AG9))</f>
        <v>0.8795698924731182</v>
      </c>
      <c r="AJ9" s="30">
        <f>IF(AF9=0," ",IF(AH9/AF9*100&gt;200,"СВ.200",AH9/AF9))</f>
        <v>0.6400625978090767</v>
      </c>
      <c r="AK9" s="45"/>
      <c r="AL9" s="44"/>
      <c r="AM9" s="43"/>
      <c r="AN9" s="29" t="str">
        <f>IF(AL9=0," ",IF(AM9/AL9*100&gt;200,"СВ.200",AM9/AL9))</f>
        <v> </v>
      </c>
      <c r="AO9" s="36" t="str">
        <f>IF(AK9=0," ",IF(AM9/AK9*100&gt;200,"СВ.200",AM9/AK9))</f>
        <v> </v>
      </c>
      <c r="AP9" s="45"/>
      <c r="AQ9" s="44"/>
      <c r="AR9" s="43"/>
      <c r="AS9" s="29" t="str">
        <f>IF(AQ9=0," ",IF(AR9/AQ9*100&gt;200,"СВ.200",AR9/AQ9))</f>
        <v> </v>
      </c>
      <c r="AT9" s="30" t="str">
        <f>IF(AP9=0," ",IF(AR9/AP9*100&gt;200,"СВ.200",AR9/AP9))</f>
        <v> </v>
      </c>
    </row>
  </sheetData>
  <sheetProtection/>
  <mergeCells count="11">
    <mergeCell ref="A4:A5"/>
    <mergeCell ref="G4:K4"/>
    <mergeCell ref="L4:P4"/>
    <mergeCell ref="Q4:U4"/>
    <mergeCell ref="B4:F4"/>
    <mergeCell ref="AP4:AT4"/>
    <mergeCell ref="V4:Z4"/>
    <mergeCell ref="AA4:AE4"/>
    <mergeCell ref="AF4:AJ4"/>
    <mergeCell ref="AK4:AO4"/>
    <mergeCell ref="B2:P2"/>
  </mergeCells>
  <printOptions/>
  <pageMargins left="0.2362204724409449" right="0.2362204724409449" top="0.4330708661417323" bottom="0.7480314960629921" header="0.31496062992125984" footer="0.31496062992125984"/>
  <pageSetup blackAndWhite="1" horizontalDpi="600" verticalDpi="600" orientation="landscape" paperSize="9" scale="60" r:id="rId1"/>
  <colBreaks count="2" manualBreakCount="2">
    <brk id="16" max="13" man="1"/>
    <brk id="3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3">
      <selection activeCell="B5" sqref="B5"/>
    </sheetView>
  </sheetViews>
  <sheetFormatPr defaultColWidth="9.140625" defaultRowHeight="15"/>
  <cols>
    <col min="1" max="1" width="22.140625" style="0" customWidth="1"/>
    <col min="2" max="2" width="10.28125" style="0" customWidth="1"/>
    <col min="3" max="3" width="8.7109375" style="0" customWidth="1"/>
    <col min="4" max="4" width="10.28125" style="0" customWidth="1"/>
    <col min="5" max="5" width="11.00390625" style="0" customWidth="1"/>
    <col min="6" max="6" width="12.28125" style="0" customWidth="1"/>
  </cols>
  <sheetData>
    <row r="2" spans="1:6" ht="72.75" customHeight="1">
      <c r="A2" s="74" t="s">
        <v>78</v>
      </c>
      <c r="B2" s="75"/>
      <c r="C2" s="75"/>
      <c r="D2" s="75"/>
      <c r="E2" s="75"/>
      <c r="F2" s="75"/>
    </row>
    <row r="3" spans="1:6" ht="15.75" thickBot="1">
      <c r="A3" s="1" t="s">
        <v>79</v>
      </c>
      <c r="B3" s="1"/>
      <c r="C3" s="1"/>
      <c r="D3" s="1"/>
      <c r="E3" s="1"/>
      <c r="F3" s="1" t="s">
        <v>62</v>
      </c>
    </row>
    <row r="4" spans="1:6" ht="23.25" customHeight="1">
      <c r="A4" s="72"/>
      <c r="B4" s="69" t="s">
        <v>63</v>
      </c>
      <c r="C4" s="70"/>
      <c r="D4" s="70"/>
      <c r="E4" s="70"/>
      <c r="F4" s="71"/>
    </row>
    <row r="5" spans="1:6" ht="63.75" customHeight="1">
      <c r="A5" s="73"/>
      <c r="B5" s="14" t="s">
        <v>80</v>
      </c>
      <c r="C5" s="15" t="s">
        <v>74</v>
      </c>
      <c r="D5" s="15" t="s">
        <v>81</v>
      </c>
      <c r="E5" s="15" t="s">
        <v>82</v>
      </c>
      <c r="F5" s="16" t="s">
        <v>75</v>
      </c>
    </row>
    <row r="6" spans="1:6" s="13" customFormat="1" ht="15">
      <c r="A6" s="41">
        <v>1</v>
      </c>
      <c r="B6" s="17">
        <v>2</v>
      </c>
      <c r="C6" s="18">
        <v>3</v>
      </c>
      <c r="D6" s="18">
        <v>4</v>
      </c>
      <c r="E6" s="18" t="s">
        <v>14</v>
      </c>
      <c r="F6" s="19" t="s">
        <v>15</v>
      </c>
    </row>
    <row r="7" spans="1:6" s="31" customFormat="1" ht="36.75" customHeight="1" hidden="1">
      <c r="A7" s="42" t="s">
        <v>6</v>
      </c>
      <c r="B7" s="39" t="e">
        <f>налоговые!B7+неналоговые!B7</f>
        <v>#REF!</v>
      </c>
      <c r="C7" s="28" t="e">
        <f>налоговые!C7+неналоговые!C7</f>
        <v>#REF!</v>
      </c>
      <c r="D7" s="40" t="e">
        <f>налоговые!D7+неналоговые!D7</f>
        <v>#REF!</v>
      </c>
      <c r="E7" s="29" t="e">
        <f>IF(C7=0," ",IF(D7/C7*100&gt;200,"СВ.200",D7/C7))</f>
        <v>#REF!</v>
      </c>
      <c r="F7" s="30" t="e">
        <f>IF(B7=0," ",IF(D7/B7*100&gt;200,"СВ.200",D7/B7))</f>
        <v>#REF!</v>
      </c>
    </row>
    <row r="8" spans="1:6" s="31" customFormat="1" ht="34.5" customHeight="1" hidden="1">
      <c r="A8" s="42" t="s">
        <v>7</v>
      </c>
      <c r="B8" s="39"/>
      <c r="C8" s="28"/>
      <c r="D8" s="40"/>
      <c r="E8" s="29" t="str">
        <f>IF(C8=0," ",IF(D8/C8*100&gt;200,"СВ.200",D8/C8))</f>
        <v> </v>
      </c>
      <c r="F8" s="30" t="str">
        <f>IF(B8=0," ",IF(D8/B8*100&gt;200,"СВ.200",D8/B8))</f>
        <v> </v>
      </c>
    </row>
    <row r="9" spans="1:6" s="31" customFormat="1" ht="39" customHeight="1">
      <c r="A9" s="42" t="s">
        <v>8</v>
      </c>
      <c r="B9" s="39">
        <f>налоговые!B9+неналоговые!B9</f>
        <v>5902.700000000001</v>
      </c>
      <c r="C9" s="28">
        <f>налоговые!C9+неналоговые!C9</f>
        <v>11363.7</v>
      </c>
      <c r="D9" s="40">
        <f>налоговые!D9+неналоговые!D9</f>
        <v>8401.7</v>
      </c>
      <c r="E9" s="29">
        <f>IF(C9=0," ",IF(D9/C9*100&gt;200,"СВ.200",D9/C9))</f>
        <v>0.7393454596654259</v>
      </c>
      <c r="F9" s="30">
        <f>IF(B9=0," ",IF(D9/B9*100&gt;200,"СВ.200",D9/B9))</f>
        <v>1.4233655784640926</v>
      </c>
    </row>
  </sheetData>
  <sheetProtection/>
  <mergeCells count="3">
    <mergeCell ref="A4:A5"/>
    <mergeCell ref="B4:F4"/>
    <mergeCell ref="A2:F2"/>
  </mergeCells>
  <printOptions/>
  <pageMargins left="0.33" right="0.2362204724409449" top="0.4330708661417323" bottom="0.7480314960629921" header="0.31496062992125984" footer="0.31496062992125984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KompasPC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+__+</dc:creator>
  <cp:keywords/>
  <dc:description/>
  <cp:lastModifiedBy>+__+</cp:lastModifiedBy>
  <cp:lastPrinted>2016-03-17T07:12:21Z</cp:lastPrinted>
  <dcterms:created xsi:type="dcterms:W3CDTF">2011-10-21T06:26:35Z</dcterms:created>
  <dcterms:modified xsi:type="dcterms:W3CDTF">2021-10-18T07:17:59Z</dcterms:modified>
  <cp:category/>
  <cp:version/>
  <cp:contentType/>
  <cp:contentStatus/>
</cp:coreProperties>
</file>