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<sst xmlns="http://schemas.openxmlformats.org/spreadsheetml/2006/main" count="119" uniqueCount="90">
  <si>
    <t>0102</t>
  </si>
  <si>
    <t>0104</t>
  </si>
  <si>
    <t>0105</t>
  </si>
  <si>
    <t>0106</t>
  </si>
  <si>
    <t>0111</t>
  </si>
  <si>
    <t>0113</t>
  </si>
  <si>
    <t>0100</t>
  </si>
  <si>
    <t>0300</t>
  </si>
  <si>
    <t>0309</t>
  </si>
  <si>
    <t>0310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</si>
  <si>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</si>
  <si>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</si>
  <si>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</si>
  <si>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</si>
  <si>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</si>
  <si>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</si>
  <si>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</si>
  <si>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</si>
  <si>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</si>
  <si>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</si>
  <si>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</si>
  <si>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</si>
  <si>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</si>
  <si>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</si>
  <si>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</si>
  <si>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</si>
  <si>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</si>
  <si>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</si>
  <si>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</si>
  <si>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</si>
  <si>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</si>
  <si>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</si>
  <si>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</si>
  <si>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</si>
  <si>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</si>
  <si>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</si>
  <si>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</si>
  <si>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0600</t>
  </si>
  <si>
    <t>ОХРАНА ОКРУЖАЮЩЕЙ СРЕДЫ</t>
  </si>
  <si>
    <t>0700</t>
  </si>
  <si>
    <t>0701</t>
  </si>
  <si>
    <t>0702</t>
  </si>
  <si>
    <t>0705</t>
  </si>
  <si>
    <t>0707</t>
  </si>
  <si>
    <t>0709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</si>
  <si>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</si>
  <si>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</si>
  <si>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</si>
  <si>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</si>
  <si>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</si>
  <si>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0800</t>
  </si>
  <si>
    <t>0801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</si>
  <si>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</si>
  <si>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</si>
  <si>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</si>
  <si>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</si>
  <si>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</si>
  <si>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</si>
  <si>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</si>
  <si>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</si>
  <si>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Наименование</t>
  </si>
  <si>
    <t>ИТОГО:</t>
  </si>
  <si>
    <t>Раздел, подраздел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</si>
  <si>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</si>
  <si>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</si>
  <si>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0703</t>
  </si>
  <si>
    <t>6=5/3</t>
  </si>
  <si>
    <t>7=5/4</t>
  </si>
  <si>
    <t>9=8/3</t>
  </si>
  <si>
    <t>10=8/4</t>
  </si>
  <si>
    <t>12=11/3</t>
  </si>
  <si>
    <t>13=11/4</t>
  </si>
  <si>
    <t>тыс. руб.</t>
  </si>
  <si>
    <t>Молодежная политика и оздоровление детей</t>
  </si>
  <si>
    <t>х</t>
  </si>
  <si>
    <t>св.200%</t>
  </si>
  <si>
    <t>Проект 
на 2021 год</t>
  </si>
  <si>
    <t>Проект 
на 2022 год</t>
  </si>
  <si>
    <t>Расходы бюджета Верхнеландеховского муниципального района по разделам и подразделам классификации расходов бюджетов на 2021 год и на плановый период 2022 и 2023 годов в сравнении с исполнением за 2019 год и ожидаемым исполнением за 2020 год</t>
  </si>
  <si>
    <t>Исполнено 
за 2019 год</t>
  </si>
  <si>
    <t>Ожидаемое исполнение 
за 2020 год</t>
  </si>
  <si>
    <t xml:space="preserve">2021 год 
к исполнению 
за 2019 год </t>
  </si>
  <si>
    <t xml:space="preserve">2021 год 
к ожидаемому исполнению 
за 2020 год </t>
  </si>
  <si>
    <t xml:space="preserve">2022 год 
к исполнению 
за 2019 год </t>
  </si>
  <si>
    <t xml:space="preserve">2022 год 
к ожидаемому исполнению 
за 2020 год </t>
  </si>
  <si>
    <t xml:space="preserve">2023 год 
к исполнению 
за 2019 год </t>
  </si>
  <si>
    <t xml:space="preserve">2023 год 
к ожидаемому исполнению 
за 2020 год </t>
  </si>
  <si>
    <t>0605</t>
  </si>
  <si>
    <t>Другие вопросы в области окружающей среды</t>
  </si>
  <si>
    <t>Проект 
на 2023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</si>
</sst>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16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16" borderId="1">
      <alignment/>
      <protection/>
    </xf>
    <xf numFmtId="0" fontId="30" fillId="0" borderId="2">
      <alignment horizontal="center" vertical="center" wrapText="1"/>
      <protection/>
    </xf>
    <xf numFmtId="0" fontId="30" fillId="16" borderId="3">
      <alignment/>
      <protection/>
    </xf>
    <xf numFmtId="0" fontId="30" fillId="16" borderId="0">
      <alignment shrinkToFit="1"/>
      <protection/>
    </xf>
    <xf numFmtId="0" fontId="32" fillId="0" borderId="3">
      <alignment horizontal="right"/>
      <protection/>
    </xf>
    <xf numFmtId="4" fontId="32" fillId="17" borderId="3">
      <alignment horizontal="right" vertical="top" shrinkToFit="1"/>
      <protection/>
    </xf>
    <xf numFmtId="4" fontId="32" fillId="18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17" borderId="2">
      <alignment horizontal="right" vertical="top" shrinkToFit="1"/>
      <protection/>
    </xf>
    <xf numFmtId="4" fontId="32" fillId="18" borderId="2">
      <alignment horizontal="right" vertical="top" shrinkToFit="1"/>
      <protection/>
    </xf>
    <xf numFmtId="0" fontId="30" fillId="16" borderId="4">
      <alignment/>
      <protection/>
    </xf>
    <xf numFmtId="0" fontId="30" fillId="16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16" borderId="4">
      <alignment shrinkToFit="1"/>
      <protection/>
    </xf>
    <xf numFmtId="0" fontId="30" fillId="16" borderId="3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 shrinkToFit="1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justify" vertical="center" wrapText="1"/>
    </xf>
    <xf numFmtId="49" fontId="34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justify" vertical="center" wrapText="1"/>
    </xf>
    <xf numFmtId="49" fontId="33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85" fontId="33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33" fillId="0" borderId="1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4" fontId="35" fillId="0" borderId="14" xfId="0" applyNumberFormat="1" applyFont="1" applyFill="1" applyBorder="1" applyAlignment="1">
      <alignment horizontal="right" vertical="center"/>
    </xf>
    <xf numFmtId="184" fontId="20" fillId="0" borderId="14" xfId="0" applyNumberFormat="1" applyFont="1" applyFill="1" applyBorder="1" applyAlignment="1">
      <alignment horizontal="right" vertical="center"/>
    </xf>
    <xf numFmtId="184" fontId="20" fillId="0" borderId="14" xfId="0" applyNumberFormat="1" applyFont="1" applyFill="1" applyBorder="1" applyAlignment="1">
      <alignment horizontal="right"/>
    </xf>
    <xf numFmtId="184" fontId="34" fillId="0" borderId="14" xfId="0" applyNumberFormat="1" applyFont="1" applyBorder="1" applyAlignment="1">
      <alignment horizontal="right" vertical="center"/>
    </xf>
    <xf numFmtId="184" fontId="21" fillId="0" borderId="14" xfId="0" applyNumberFormat="1" applyFont="1" applyFill="1" applyBorder="1" applyAlignment="1">
      <alignment horizontal="right" vertical="center"/>
    </xf>
    <xf numFmtId="185" fontId="34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84" fontId="36" fillId="0" borderId="14" xfId="0" applyNumberFormat="1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center" vertical="center" wrapText="1"/>
    </xf>
    <xf numFmtId="184" fontId="21" fillId="0" borderId="0" xfId="0" applyNumberFormat="1" applyFont="1" applyFill="1" applyAlignment="1">
      <alignment horizontal="right"/>
    </xf>
    <xf numFmtId="0" fontId="0" fillId="27" borderId="0" xfId="0" applyFill="1" applyAlignment="1">
      <alignment/>
    </xf>
    <xf numFmtId="0" fontId="20" fillId="27" borderId="14" xfId="0" applyFont="1" applyFill="1" applyBorder="1" applyAlignment="1">
      <alignment horizontal="center" vertical="center" wrapText="1"/>
    </xf>
    <xf numFmtId="184" fontId="34" fillId="27" borderId="14" xfId="0" applyNumberFormat="1" applyFont="1" applyFill="1" applyBorder="1" applyAlignment="1">
      <alignment horizontal="right" vertical="center"/>
    </xf>
    <xf numFmtId="184" fontId="33" fillId="27" borderId="14" xfId="0" applyNumberFormat="1" applyFont="1" applyFill="1" applyBorder="1" applyAlignment="1">
      <alignment horizontal="right" vertical="center"/>
    </xf>
    <xf numFmtId="0" fontId="36" fillId="27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wrapText="1" shrinkToFit="1"/>
    </xf>
    <xf numFmtId="49" fontId="21" fillId="0" borderId="16" xfId="0" applyNumberFormat="1" applyFont="1" applyBorder="1" applyAlignment="1">
      <alignment horizontal="left" wrapText="1" shrinkToFi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76" zoomScaleNormal="76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8" sqref="L38"/>
    </sheetView>
  </sheetViews>
  <sheetFormatPr defaultColWidth="9.00390625" defaultRowHeight="12.75"/>
  <cols>
    <col min="1" max="1" width="65.375" style="0" customWidth="1"/>
    <col min="2" max="2" width="10.875" style="0" customWidth="1"/>
    <col min="3" max="3" width="11.875" style="27" customWidth="1"/>
    <col min="4" max="4" width="13.50390625" style="16" customWidth="1"/>
    <col min="5" max="5" width="11.875" style="0" customWidth="1"/>
    <col min="6" max="6" width="12.50390625" style="0" customWidth="1"/>
    <col min="7" max="7" width="13.50390625" style="0" customWidth="1"/>
    <col min="8" max="8" width="11.50390625" style="0" customWidth="1"/>
    <col min="9" max="9" width="13.00390625" style="0" customWidth="1"/>
    <col min="10" max="10" width="14.00390625" style="0" customWidth="1"/>
    <col min="11" max="11" width="12.00390625" style="0" customWidth="1"/>
    <col min="12" max="13" width="13.125" style="0" customWidth="1"/>
  </cols>
  <sheetData>
    <row r="1" spans="1:13" ht="40.5" customHeight="1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2.75">
      <c r="M2" s="10" t="s">
        <v>72</v>
      </c>
    </row>
    <row r="3" spans="1:13" ht="66">
      <c r="A3" s="9" t="s">
        <v>60</v>
      </c>
      <c r="B3" s="9" t="s">
        <v>62</v>
      </c>
      <c r="C3" s="31" t="s">
        <v>79</v>
      </c>
      <c r="D3" s="32" t="s">
        <v>80</v>
      </c>
      <c r="E3" s="9" t="s">
        <v>76</v>
      </c>
      <c r="F3" s="9" t="s">
        <v>81</v>
      </c>
      <c r="G3" s="9" t="s">
        <v>82</v>
      </c>
      <c r="H3" s="9" t="s">
        <v>77</v>
      </c>
      <c r="I3" s="9" t="s">
        <v>83</v>
      </c>
      <c r="J3" s="9" t="s">
        <v>84</v>
      </c>
      <c r="K3" s="9" t="s">
        <v>89</v>
      </c>
      <c r="L3" s="9" t="s">
        <v>85</v>
      </c>
      <c r="M3" s="9" t="s">
        <v>86</v>
      </c>
    </row>
    <row r="4" spans="1:13" ht="12.75">
      <c r="A4" s="11">
        <v>1</v>
      </c>
      <c r="B4" s="11">
        <v>2</v>
      </c>
      <c r="C4" s="28">
        <v>3</v>
      </c>
      <c r="D4" s="25">
        <v>4</v>
      </c>
      <c r="E4" s="11">
        <v>5</v>
      </c>
      <c r="F4" s="12" t="s">
        <v>66</v>
      </c>
      <c r="G4" s="11" t="s">
        <v>67</v>
      </c>
      <c r="H4" s="11">
        <v>8</v>
      </c>
      <c r="I4" s="12" t="s">
        <v>68</v>
      </c>
      <c r="J4" s="11" t="s">
        <v>69</v>
      </c>
      <c r="K4" s="11">
        <v>11</v>
      </c>
      <c r="L4" s="12" t="s">
        <v>70</v>
      </c>
      <c r="M4" s="11" t="s">
        <v>71</v>
      </c>
    </row>
    <row r="5" spans="1:13" s="23" customFormat="1" ht="12.75">
      <c r="A5" s="4" t="s">
        <v>10</v>
      </c>
      <c r="B5" s="5" t="s">
        <v>6</v>
      </c>
      <c r="C5" s="29">
        <f>SUM(C6:C11)</f>
        <v>27375.9</v>
      </c>
      <c r="D5" s="24">
        <f>SUM(D6:D11)</f>
        <v>28034.699999999997</v>
      </c>
      <c r="E5" s="20">
        <f>SUM(E6:E11)</f>
        <v>28715.800000000003</v>
      </c>
      <c r="F5" s="22">
        <f>E5/C5</f>
        <v>1.0489445095868994</v>
      </c>
      <c r="G5" s="22">
        <f>E5/D5</f>
        <v>1.0242948916878014</v>
      </c>
      <c r="H5" s="20">
        <f>SUM(H6:H11)</f>
        <v>19667.5</v>
      </c>
      <c r="I5" s="22">
        <f>H5/C5</f>
        <v>0.718423869169598</v>
      </c>
      <c r="J5" s="22">
        <f>H5/D5</f>
        <v>0.7015413041694758</v>
      </c>
      <c r="K5" s="20">
        <f>SUM(K6:K11)</f>
        <v>19274.7</v>
      </c>
      <c r="L5" s="22">
        <f>K5/C5</f>
        <v>0.704075482449892</v>
      </c>
      <c r="M5" s="22">
        <f>K5/D5</f>
        <v>0.6875300966302477</v>
      </c>
    </row>
    <row r="6" spans="1:13" s="14" customFormat="1" ht="26.25">
      <c r="A6" s="6" t="s">
        <v>11</v>
      </c>
      <c r="B6" s="7" t="s">
        <v>0</v>
      </c>
      <c r="C6" s="30">
        <v>1133.4</v>
      </c>
      <c r="D6" s="17">
        <v>1183.4</v>
      </c>
      <c r="E6" s="15">
        <v>1220.4</v>
      </c>
      <c r="F6" s="13">
        <f aca="true" t="shared" si="0" ref="F6:F23">E6/C6</f>
        <v>1.0767601905770248</v>
      </c>
      <c r="G6" s="13">
        <f aca="true" t="shared" si="1" ref="G6:G41">E6/D6</f>
        <v>1.0312658441777929</v>
      </c>
      <c r="H6" s="15">
        <v>1220.4</v>
      </c>
      <c r="I6" s="13">
        <f aca="true" t="shared" si="2" ref="I6:I41">H6/C6</f>
        <v>1.0767601905770248</v>
      </c>
      <c r="J6" s="13">
        <f aca="true" t="shared" si="3" ref="J6:J41">H6/D6</f>
        <v>1.0312658441777929</v>
      </c>
      <c r="K6" s="15">
        <v>1220.4</v>
      </c>
      <c r="L6" s="13">
        <f aca="true" t="shared" si="4" ref="L6:L41">K6/C6</f>
        <v>1.0767601905770248</v>
      </c>
      <c r="M6" s="13">
        <f aca="true" t="shared" si="5" ref="M6:M41">K6/D6</f>
        <v>1.0312658441777929</v>
      </c>
    </row>
    <row r="7" spans="1:13" s="14" customFormat="1" ht="39">
      <c r="A7" s="6" t="s">
        <v>12</v>
      </c>
      <c r="B7" s="7" t="s">
        <v>1</v>
      </c>
      <c r="C7" s="30">
        <v>10595</v>
      </c>
      <c r="D7" s="18">
        <v>11233.4</v>
      </c>
      <c r="E7" s="15">
        <v>10745</v>
      </c>
      <c r="F7" s="13">
        <f t="shared" si="0"/>
        <v>1.0141576215195847</v>
      </c>
      <c r="G7" s="13">
        <f t="shared" si="1"/>
        <v>0.9565225132195061</v>
      </c>
      <c r="H7" s="15">
        <v>7042</v>
      </c>
      <c r="I7" s="13">
        <f t="shared" si="2"/>
        <v>0.6646531382727702</v>
      </c>
      <c r="J7" s="13">
        <f t="shared" si="3"/>
        <v>0.6268805526376698</v>
      </c>
      <c r="K7" s="15">
        <v>7015.1</v>
      </c>
      <c r="L7" s="13">
        <f t="shared" si="4"/>
        <v>0.6621142048135914</v>
      </c>
      <c r="M7" s="13">
        <f t="shared" si="5"/>
        <v>0.624485908095501</v>
      </c>
    </row>
    <row r="8" spans="1:13" s="14" customFormat="1" ht="12.75">
      <c r="A8" s="6" t="s">
        <v>13</v>
      </c>
      <c r="B8" s="7" t="s">
        <v>2</v>
      </c>
      <c r="C8" s="30">
        <v>0</v>
      </c>
      <c r="D8" s="18"/>
      <c r="E8" s="15">
        <v>0.1</v>
      </c>
      <c r="F8" s="13" t="s">
        <v>74</v>
      </c>
      <c r="G8" s="13" t="s">
        <v>74</v>
      </c>
      <c r="H8" s="15">
        <v>7.9</v>
      </c>
      <c r="I8" s="13" t="s">
        <v>74</v>
      </c>
      <c r="J8" s="13">
        <v>0</v>
      </c>
      <c r="K8" s="15">
        <v>0</v>
      </c>
      <c r="L8" s="13" t="s">
        <v>74</v>
      </c>
      <c r="M8" s="13">
        <v>0</v>
      </c>
    </row>
    <row r="9" spans="1:13" s="14" customFormat="1" ht="26.25">
      <c r="A9" s="6" t="s">
        <v>14</v>
      </c>
      <c r="B9" s="7" t="s">
        <v>3</v>
      </c>
      <c r="C9" s="30">
        <v>3896</v>
      </c>
      <c r="D9" s="18">
        <v>4927.9</v>
      </c>
      <c r="E9" s="15">
        <v>4939.2</v>
      </c>
      <c r="F9" s="13">
        <f t="shared" si="0"/>
        <v>1.2677618069815195</v>
      </c>
      <c r="G9" s="13">
        <f t="shared" si="1"/>
        <v>1.0022930660118916</v>
      </c>
      <c r="H9" s="15">
        <v>3746.2</v>
      </c>
      <c r="I9" s="13">
        <f t="shared" si="2"/>
        <v>0.9615503080082135</v>
      </c>
      <c r="J9" s="13">
        <f t="shared" si="3"/>
        <v>0.7602021144909596</v>
      </c>
      <c r="K9" s="15">
        <v>3699.2</v>
      </c>
      <c r="L9" s="13">
        <f t="shared" si="4"/>
        <v>0.9494866529774126</v>
      </c>
      <c r="M9" s="13">
        <f t="shared" si="5"/>
        <v>0.750664583291057</v>
      </c>
    </row>
    <row r="10" spans="1:13" s="14" customFormat="1" ht="12.75">
      <c r="A10" s="6" t="s">
        <v>15</v>
      </c>
      <c r="B10" s="7" t="s">
        <v>4</v>
      </c>
      <c r="C10" s="30">
        <v>0</v>
      </c>
      <c r="D10" s="18">
        <v>0</v>
      </c>
      <c r="E10" s="15">
        <v>150</v>
      </c>
      <c r="F10" s="13" t="s">
        <v>74</v>
      </c>
      <c r="G10" s="13" t="s">
        <v>74</v>
      </c>
      <c r="H10" s="15">
        <v>50</v>
      </c>
      <c r="I10" s="13" t="s">
        <v>74</v>
      </c>
      <c r="J10" s="13" t="s">
        <v>74</v>
      </c>
      <c r="K10" s="15">
        <v>50</v>
      </c>
      <c r="L10" s="13" t="s">
        <v>74</v>
      </c>
      <c r="M10" s="13" t="s">
        <v>74</v>
      </c>
    </row>
    <row r="11" spans="1:13" s="14" customFormat="1" ht="12.75">
      <c r="A11" s="6" t="s">
        <v>16</v>
      </c>
      <c r="B11" s="7" t="s">
        <v>5</v>
      </c>
      <c r="C11" s="30">
        <v>11751.5</v>
      </c>
      <c r="D11" s="18">
        <v>10690</v>
      </c>
      <c r="E11" s="15">
        <v>11661.1</v>
      </c>
      <c r="F11" s="13">
        <f t="shared" si="0"/>
        <v>0.9923073650172318</v>
      </c>
      <c r="G11" s="13">
        <f t="shared" si="1"/>
        <v>1.0908419083255378</v>
      </c>
      <c r="H11" s="15">
        <v>7601</v>
      </c>
      <c r="I11" s="13">
        <f t="shared" si="2"/>
        <v>0.6468110453984598</v>
      </c>
      <c r="J11" s="13">
        <f t="shared" si="3"/>
        <v>0.7110383536014967</v>
      </c>
      <c r="K11" s="15">
        <v>7290</v>
      </c>
      <c r="L11" s="13">
        <f t="shared" si="4"/>
        <v>0.620346338765264</v>
      </c>
      <c r="M11" s="13">
        <f t="shared" si="5"/>
        <v>0.6819457436856876</v>
      </c>
    </row>
    <row r="12" spans="1:13" s="23" customFormat="1" ht="26.25">
      <c r="A12" s="4" t="s">
        <v>17</v>
      </c>
      <c r="B12" s="5" t="s">
        <v>7</v>
      </c>
      <c r="C12" s="29">
        <f>SUM(C13:C14)</f>
        <v>102.3</v>
      </c>
      <c r="D12" s="21">
        <f>SUM(D13:D14)</f>
        <v>186.6</v>
      </c>
      <c r="E12" s="20">
        <f>SUM(E13:E14)</f>
        <v>257.5</v>
      </c>
      <c r="F12" s="22">
        <f t="shared" si="0"/>
        <v>2.517106549364614</v>
      </c>
      <c r="G12" s="22">
        <f t="shared" si="1"/>
        <v>1.379957127545552</v>
      </c>
      <c r="H12" s="20">
        <f>SUM(H13:H14)</f>
        <v>102.5</v>
      </c>
      <c r="I12" s="22">
        <f t="shared" si="2"/>
        <v>1.0019550342130987</v>
      </c>
      <c r="J12" s="22">
        <f t="shared" si="3"/>
        <v>0.5493033226152197</v>
      </c>
      <c r="K12" s="20">
        <f>SUM(K13:K14)</f>
        <v>102.5</v>
      </c>
      <c r="L12" s="22">
        <f t="shared" si="4"/>
        <v>1.0019550342130987</v>
      </c>
      <c r="M12" s="22">
        <f t="shared" si="5"/>
        <v>0.5493033226152197</v>
      </c>
    </row>
    <row r="13" spans="1:13" s="14" customFormat="1" ht="26.25">
      <c r="A13" s="6" t="s">
        <v>63</v>
      </c>
      <c r="B13" s="7" t="s">
        <v>8</v>
      </c>
      <c r="C13" s="30">
        <v>2.5</v>
      </c>
      <c r="D13" s="18">
        <v>2.5</v>
      </c>
      <c r="E13" s="15">
        <v>2.5</v>
      </c>
      <c r="F13" s="13">
        <f t="shared" si="0"/>
        <v>1</v>
      </c>
      <c r="G13" s="13">
        <f t="shared" si="1"/>
        <v>1</v>
      </c>
      <c r="H13" s="15">
        <v>2.5</v>
      </c>
      <c r="I13" s="13">
        <f t="shared" si="2"/>
        <v>1</v>
      </c>
      <c r="J13" s="13">
        <f t="shared" si="3"/>
        <v>1</v>
      </c>
      <c r="K13" s="15">
        <v>2.5</v>
      </c>
      <c r="L13" s="13">
        <f t="shared" si="4"/>
        <v>1</v>
      </c>
      <c r="M13" s="13">
        <f t="shared" si="5"/>
        <v>1</v>
      </c>
    </row>
    <row r="14" spans="1:13" s="14" customFormat="1" ht="12.75">
      <c r="A14" s="6" t="s">
        <v>18</v>
      </c>
      <c r="B14" s="7" t="s">
        <v>9</v>
      </c>
      <c r="C14" s="30">
        <v>99.8</v>
      </c>
      <c r="D14" s="18">
        <v>184.1</v>
      </c>
      <c r="E14" s="15">
        <v>255</v>
      </c>
      <c r="F14" s="13" t="s">
        <v>75</v>
      </c>
      <c r="G14" s="13">
        <f t="shared" si="1"/>
        <v>1.3851167843563281</v>
      </c>
      <c r="H14" s="15">
        <v>100</v>
      </c>
      <c r="I14" s="13">
        <f t="shared" si="2"/>
        <v>1.0020040080160322</v>
      </c>
      <c r="J14" s="13">
        <f t="shared" si="3"/>
        <v>0.5431830526887561</v>
      </c>
      <c r="K14" s="15">
        <v>100</v>
      </c>
      <c r="L14" s="13">
        <f t="shared" si="4"/>
        <v>1.0020040080160322</v>
      </c>
      <c r="M14" s="13">
        <f t="shared" si="5"/>
        <v>0.5431830526887561</v>
      </c>
    </row>
    <row r="15" spans="1:13" s="23" customFormat="1" ht="12.75">
      <c r="A15" s="4" t="s">
        <v>19</v>
      </c>
      <c r="B15" s="5" t="s">
        <v>24</v>
      </c>
      <c r="C15" s="29">
        <f>SUM(C16:C19)</f>
        <v>6742.400000000001</v>
      </c>
      <c r="D15" s="21">
        <f>SUM(D16:D19)</f>
        <v>9346.599999999999</v>
      </c>
      <c r="E15" s="20">
        <f>SUM(E16:E19)</f>
        <v>8703</v>
      </c>
      <c r="F15" s="22">
        <f t="shared" si="0"/>
        <v>1.2907866635026102</v>
      </c>
      <c r="G15" s="22">
        <f t="shared" si="1"/>
        <v>0.9311407356685855</v>
      </c>
      <c r="H15" s="20">
        <f>SUM(H16:H19)</f>
        <v>8822.4</v>
      </c>
      <c r="I15" s="22">
        <f t="shared" si="2"/>
        <v>1.3084954912197435</v>
      </c>
      <c r="J15" s="22">
        <f t="shared" si="3"/>
        <v>0.9439154344895471</v>
      </c>
      <c r="K15" s="20">
        <f>SUM(K16:K19)</f>
        <v>5941.7</v>
      </c>
      <c r="L15" s="22">
        <f t="shared" si="4"/>
        <v>0.8812440673943995</v>
      </c>
      <c r="M15" s="22">
        <f t="shared" si="5"/>
        <v>0.6357071020478036</v>
      </c>
    </row>
    <row r="16" spans="1:13" s="14" customFormat="1" ht="12.75">
      <c r="A16" s="6" t="s">
        <v>20</v>
      </c>
      <c r="B16" s="7" t="s">
        <v>25</v>
      </c>
      <c r="C16" s="30">
        <v>0</v>
      </c>
      <c r="D16" s="18">
        <v>56.1</v>
      </c>
      <c r="E16" s="15">
        <v>83.4</v>
      </c>
      <c r="F16" s="13">
        <v>0</v>
      </c>
      <c r="G16" s="13">
        <v>0</v>
      </c>
      <c r="H16" s="15">
        <v>4.8</v>
      </c>
      <c r="I16" s="13" t="e">
        <f t="shared" si="2"/>
        <v>#DIV/0!</v>
      </c>
      <c r="J16" s="13">
        <v>0</v>
      </c>
      <c r="K16" s="15">
        <v>4.8</v>
      </c>
      <c r="L16" s="13">
        <v>0</v>
      </c>
      <c r="M16" s="13">
        <v>0</v>
      </c>
    </row>
    <row r="17" spans="1:13" s="14" customFormat="1" ht="12.75">
      <c r="A17" s="6" t="s">
        <v>21</v>
      </c>
      <c r="B17" s="7" t="s">
        <v>26</v>
      </c>
      <c r="C17" s="30">
        <v>121.8</v>
      </c>
      <c r="D17" s="18">
        <v>228.2</v>
      </c>
      <c r="E17" s="15">
        <v>270</v>
      </c>
      <c r="F17" s="13">
        <v>0</v>
      </c>
      <c r="G17" s="13">
        <f t="shared" si="1"/>
        <v>1.1831726555652937</v>
      </c>
      <c r="H17" s="15">
        <v>100</v>
      </c>
      <c r="I17" s="13">
        <v>0</v>
      </c>
      <c r="J17" s="13">
        <f t="shared" si="3"/>
        <v>0.43821209465381245</v>
      </c>
      <c r="K17" s="15">
        <v>100</v>
      </c>
      <c r="L17" s="13">
        <v>0</v>
      </c>
      <c r="M17" s="13">
        <f t="shared" si="5"/>
        <v>0.43821209465381245</v>
      </c>
    </row>
    <row r="18" spans="1:13" s="14" customFormat="1" ht="12.75">
      <c r="A18" s="6" t="s">
        <v>22</v>
      </c>
      <c r="B18" s="7" t="s">
        <v>27</v>
      </c>
      <c r="C18" s="30">
        <v>6575.6</v>
      </c>
      <c r="D18" s="18">
        <v>7980</v>
      </c>
      <c r="E18" s="15">
        <v>8232.1</v>
      </c>
      <c r="F18" s="13">
        <f t="shared" si="0"/>
        <v>1.2519161749498144</v>
      </c>
      <c r="G18" s="13">
        <f t="shared" si="1"/>
        <v>1.031591478696742</v>
      </c>
      <c r="H18" s="15">
        <v>8647.6</v>
      </c>
      <c r="I18" s="13">
        <f t="shared" si="2"/>
        <v>1.315104325080601</v>
      </c>
      <c r="J18" s="13">
        <f t="shared" si="3"/>
        <v>1.0836591478696742</v>
      </c>
      <c r="K18" s="15">
        <v>5766.9</v>
      </c>
      <c r="L18" s="13">
        <f t="shared" si="4"/>
        <v>0.8770150252448444</v>
      </c>
      <c r="M18" s="13">
        <f t="shared" si="5"/>
        <v>0.7226691729323308</v>
      </c>
    </row>
    <row r="19" spans="1:13" s="14" customFormat="1" ht="12.75">
      <c r="A19" s="6" t="s">
        <v>23</v>
      </c>
      <c r="B19" s="7" t="s">
        <v>28</v>
      </c>
      <c r="C19" s="30">
        <v>45</v>
      </c>
      <c r="D19" s="18">
        <v>1082.3</v>
      </c>
      <c r="E19" s="15">
        <v>117.5</v>
      </c>
      <c r="F19" s="13" t="s">
        <v>75</v>
      </c>
      <c r="G19" s="13" t="s">
        <v>75</v>
      </c>
      <c r="H19" s="15">
        <v>70</v>
      </c>
      <c r="I19" s="13">
        <f t="shared" si="2"/>
        <v>1.5555555555555556</v>
      </c>
      <c r="J19" s="13">
        <f t="shared" si="3"/>
        <v>0.06467707659613786</v>
      </c>
      <c r="K19" s="15">
        <v>70</v>
      </c>
      <c r="L19" s="13">
        <f t="shared" si="4"/>
        <v>1.5555555555555556</v>
      </c>
      <c r="M19" s="13">
        <f t="shared" si="5"/>
        <v>0.06467707659613786</v>
      </c>
    </row>
    <row r="20" spans="1:13" s="23" customFormat="1" ht="12.75">
      <c r="A20" s="4" t="s">
        <v>33</v>
      </c>
      <c r="B20" s="5" t="s">
        <v>29</v>
      </c>
      <c r="C20" s="29">
        <f>SUM(C21:C23)</f>
        <v>6111.5</v>
      </c>
      <c r="D20" s="21">
        <f>SUM(D21:D23)</f>
        <v>6114</v>
      </c>
      <c r="E20" s="20">
        <f>SUM(E21:E23)</f>
        <v>4203.7</v>
      </c>
      <c r="F20" s="22">
        <f t="shared" si="0"/>
        <v>0.6878344105375113</v>
      </c>
      <c r="G20" s="22">
        <f t="shared" si="1"/>
        <v>0.6875531566895648</v>
      </c>
      <c r="H20" s="20">
        <f>SUM(H21:H23)</f>
        <v>3430.6</v>
      </c>
      <c r="I20" s="22">
        <f t="shared" si="2"/>
        <v>0.5613351877607788</v>
      </c>
      <c r="J20" s="22">
        <f t="shared" si="3"/>
        <v>0.5611056591429506</v>
      </c>
      <c r="K20" s="20">
        <f>SUM(K21:K23)</f>
        <v>3430.6</v>
      </c>
      <c r="L20" s="22">
        <f>K20/C20</f>
        <v>0.5613351877607788</v>
      </c>
      <c r="M20" s="22">
        <f>K20/D20</f>
        <v>0.5611056591429506</v>
      </c>
    </row>
    <row r="21" spans="1:13" s="14" customFormat="1" ht="12.75">
      <c r="A21" s="2" t="s">
        <v>34</v>
      </c>
      <c r="B21" s="1" t="s">
        <v>30</v>
      </c>
      <c r="C21" s="30">
        <v>398.4</v>
      </c>
      <c r="D21" s="18">
        <v>424.7</v>
      </c>
      <c r="E21" s="15">
        <v>402.6</v>
      </c>
      <c r="F21" s="13">
        <f t="shared" si="0"/>
        <v>1.010542168674699</v>
      </c>
      <c r="G21" s="13">
        <f t="shared" si="1"/>
        <v>0.9479632681893102</v>
      </c>
      <c r="H21" s="15">
        <v>344.6</v>
      </c>
      <c r="I21" s="13">
        <f t="shared" si="2"/>
        <v>0.8649598393574298</v>
      </c>
      <c r="J21" s="13">
        <f t="shared" si="3"/>
        <v>0.8113962797268661</v>
      </c>
      <c r="K21" s="15">
        <v>344.6</v>
      </c>
      <c r="L21" s="13">
        <f t="shared" si="4"/>
        <v>0.8649598393574298</v>
      </c>
      <c r="M21" s="13">
        <f t="shared" si="5"/>
        <v>0.8113962797268661</v>
      </c>
    </row>
    <row r="22" spans="1:13" s="14" customFormat="1" ht="12.75">
      <c r="A22" s="6" t="s">
        <v>35</v>
      </c>
      <c r="B22" s="7" t="s">
        <v>31</v>
      </c>
      <c r="C22" s="30">
        <v>2988.9</v>
      </c>
      <c r="D22" s="18">
        <v>2412.7</v>
      </c>
      <c r="E22" s="15">
        <v>1659</v>
      </c>
      <c r="F22" s="13">
        <f t="shared" si="0"/>
        <v>0.555053698685135</v>
      </c>
      <c r="G22" s="13">
        <f t="shared" si="1"/>
        <v>0.6876113897293489</v>
      </c>
      <c r="H22" s="15">
        <v>1421</v>
      </c>
      <c r="I22" s="13">
        <f t="shared" si="2"/>
        <v>0.4754257419117401</v>
      </c>
      <c r="J22" s="13">
        <f t="shared" si="3"/>
        <v>0.5889667177850542</v>
      </c>
      <c r="K22" s="15">
        <v>1421</v>
      </c>
      <c r="L22" s="13">
        <f t="shared" si="4"/>
        <v>0.4754257419117401</v>
      </c>
      <c r="M22" s="13">
        <f t="shared" si="5"/>
        <v>0.5889667177850542</v>
      </c>
    </row>
    <row r="23" spans="1:13" s="14" customFormat="1" ht="12.75">
      <c r="A23" s="2" t="s">
        <v>36</v>
      </c>
      <c r="B23" s="1" t="s">
        <v>32</v>
      </c>
      <c r="C23" s="30">
        <v>2724.2</v>
      </c>
      <c r="D23" s="18">
        <v>3276.6</v>
      </c>
      <c r="E23" s="15">
        <v>2142.1</v>
      </c>
      <c r="F23" s="13">
        <f t="shared" si="0"/>
        <v>0.7863225901181998</v>
      </c>
      <c r="G23" s="13">
        <f t="shared" si="1"/>
        <v>0.6537569431728011</v>
      </c>
      <c r="H23" s="15">
        <v>1665</v>
      </c>
      <c r="I23" s="13">
        <f t="shared" si="2"/>
        <v>0.6111886058292343</v>
      </c>
      <c r="J23" s="13">
        <f t="shared" si="3"/>
        <v>0.5081486907159861</v>
      </c>
      <c r="K23" s="15">
        <v>1665</v>
      </c>
      <c r="L23" s="13">
        <f t="shared" si="4"/>
        <v>0.6111886058292343</v>
      </c>
      <c r="M23" s="13">
        <f t="shared" si="5"/>
        <v>0.5081486907159861</v>
      </c>
    </row>
    <row r="24" spans="1:13" s="23" customFormat="1" ht="12.75">
      <c r="A24" s="4" t="s">
        <v>38</v>
      </c>
      <c r="B24" s="5" t="s">
        <v>37</v>
      </c>
      <c r="C24" s="29">
        <f>SUM(C25:C25)</f>
        <v>913.4</v>
      </c>
      <c r="D24" s="26">
        <f>SUM(D25:D25)</f>
        <v>490</v>
      </c>
      <c r="E24" s="20">
        <f>SUM(E25:E25)</f>
        <v>0</v>
      </c>
      <c r="F24" s="22">
        <v>0</v>
      </c>
      <c r="G24" s="22">
        <f t="shared" si="1"/>
        <v>0</v>
      </c>
      <c r="H24" s="20">
        <f>SUM(H25:H25)</f>
        <v>0</v>
      </c>
      <c r="I24" s="22" t="s">
        <v>74</v>
      </c>
      <c r="J24" s="22" t="s">
        <v>74</v>
      </c>
      <c r="K24" s="20">
        <f>SUM(K25:K25)</f>
        <v>0</v>
      </c>
      <c r="L24" s="22" t="s">
        <v>74</v>
      </c>
      <c r="M24" s="22" t="s">
        <v>74</v>
      </c>
    </row>
    <row r="25" spans="1:13" s="14" customFormat="1" ht="12.75">
      <c r="A25" s="6" t="s">
        <v>88</v>
      </c>
      <c r="B25" s="7" t="s">
        <v>87</v>
      </c>
      <c r="C25" s="30">
        <v>913.4</v>
      </c>
      <c r="D25" s="18">
        <v>490</v>
      </c>
      <c r="E25" s="15">
        <v>0</v>
      </c>
      <c r="F25" s="13">
        <v>0</v>
      </c>
      <c r="G25" s="13">
        <f t="shared" si="1"/>
        <v>0</v>
      </c>
      <c r="H25" s="15">
        <v>0</v>
      </c>
      <c r="I25" s="13" t="s">
        <v>74</v>
      </c>
      <c r="J25" s="13" t="s">
        <v>74</v>
      </c>
      <c r="K25" s="15">
        <v>0</v>
      </c>
      <c r="L25" s="13" t="s">
        <v>74</v>
      </c>
      <c r="M25" s="13" t="s">
        <v>74</v>
      </c>
    </row>
    <row r="26" spans="1:13" s="23" customFormat="1" ht="12.75">
      <c r="A26" s="4" t="s">
        <v>45</v>
      </c>
      <c r="B26" s="5" t="s">
        <v>39</v>
      </c>
      <c r="C26" s="29">
        <f>SUM(C27:C32)</f>
        <v>44547.100000000006</v>
      </c>
      <c r="D26" s="21">
        <f>SUM(D27:D32)</f>
        <v>51465.899999999994</v>
      </c>
      <c r="E26" s="20">
        <f>SUM(E27:E32)</f>
        <v>42898</v>
      </c>
      <c r="F26" s="22">
        <f>E26/C26</f>
        <v>0.9629807552006752</v>
      </c>
      <c r="G26" s="22">
        <f t="shared" si="1"/>
        <v>0.8335227791605705</v>
      </c>
      <c r="H26" s="20">
        <f>SUM(H27:H32)</f>
        <v>24428.4</v>
      </c>
      <c r="I26" s="22">
        <f t="shared" si="2"/>
        <v>0.548372396856361</v>
      </c>
      <c r="J26" s="22">
        <f t="shared" si="3"/>
        <v>0.474652148315681</v>
      </c>
      <c r="K26" s="20">
        <f>SUM(K27:K32)</f>
        <v>23163.899999999998</v>
      </c>
      <c r="L26" s="22">
        <f t="shared" si="4"/>
        <v>0.5199867106949722</v>
      </c>
      <c r="M26" s="22">
        <f t="shared" si="5"/>
        <v>0.45008248179862786</v>
      </c>
    </row>
    <row r="27" spans="1:13" s="14" customFormat="1" ht="12.75">
      <c r="A27" s="6" t="s">
        <v>46</v>
      </c>
      <c r="B27" s="7" t="s">
        <v>40</v>
      </c>
      <c r="C27" s="30">
        <v>12768.3</v>
      </c>
      <c r="D27" s="18">
        <v>12982.7</v>
      </c>
      <c r="E27" s="15">
        <v>12130.3</v>
      </c>
      <c r="F27" s="13">
        <f>E27/C27</f>
        <v>0.9500325023691486</v>
      </c>
      <c r="G27" s="13">
        <f t="shared" si="1"/>
        <v>0.934343395441626</v>
      </c>
      <c r="H27" s="15">
        <v>10926.1</v>
      </c>
      <c r="I27" s="13">
        <f t="shared" si="2"/>
        <v>0.8557208085649617</v>
      </c>
      <c r="J27" s="13">
        <f t="shared" si="3"/>
        <v>0.841589191770587</v>
      </c>
      <c r="K27" s="15">
        <v>10930.7</v>
      </c>
      <c r="L27" s="13">
        <f t="shared" si="4"/>
        <v>0.8560810757892594</v>
      </c>
      <c r="M27" s="13">
        <f t="shared" si="5"/>
        <v>0.8419435094394848</v>
      </c>
    </row>
    <row r="28" spans="1:13" s="14" customFormat="1" ht="12.75">
      <c r="A28" s="6" t="s">
        <v>47</v>
      </c>
      <c r="B28" s="7" t="s">
        <v>41</v>
      </c>
      <c r="C28" s="30">
        <v>24735.3</v>
      </c>
      <c r="D28" s="18">
        <v>30812</v>
      </c>
      <c r="E28" s="15">
        <v>22995</v>
      </c>
      <c r="F28" s="13">
        <f>E28/C28</f>
        <v>0.9296430607269772</v>
      </c>
      <c r="G28" s="13">
        <f t="shared" si="1"/>
        <v>0.7463001428015059</v>
      </c>
      <c r="H28" s="15">
        <v>8248.3</v>
      </c>
      <c r="I28" s="13">
        <f t="shared" si="2"/>
        <v>0.3334627031004273</v>
      </c>
      <c r="J28" s="13">
        <f t="shared" si="3"/>
        <v>0.26769765026613007</v>
      </c>
      <c r="K28" s="15">
        <v>6971.3</v>
      </c>
      <c r="L28" s="13">
        <f t="shared" si="4"/>
        <v>0.2818360804194815</v>
      </c>
      <c r="M28" s="13">
        <f t="shared" si="5"/>
        <v>0.22625275866545502</v>
      </c>
    </row>
    <row r="29" spans="1:13" s="14" customFormat="1" ht="12.75">
      <c r="A29" s="6" t="s">
        <v>64</v>
      </c>
      <c r="B29" s="7" t="s">
        <v>65</v>
      </c>
      <c r="C29" s="30">
        <v>2576.3</v>
      </c>
      <c r="D29" s="19">
        <v>2985</v>
      </c>
      <c r="E29" s="15">
        <v>2901.3</v>
      </c>
      <c r="F29" s="13">
        <f>E29/C29</f>
        <v>1.1261499049023793</v>
      </c>
      <c r="G29" s="13">
        <f t="shared" si="1"/>
        <v>0.971959798994975</v>
      </c>
      <c r="H29" s="15">
        <v>1626.4</v>
      </c>
      <c r="I29" s="13">
        <f t="shared" si="2"/>
        <v>0.6312929394868609</v>
      </c>
      <c r="J29" s="13">
        <f t="shared" si="3"/>
        <v>0.5448576214405361</v>
      </c>
      <c r="K29" s="15">
        <v>1627.6</v>
      </c>
      <c r="L29" s="13">
        <f t="shared" si="4"/>
        <v>0.6317587237511159</v>
      </c>
      <c r="M29" s="13">
        <f t="shared" si="5"/>
        <v>0.5452596314907873</v>
      </c>
    </row>
    <row r="30" spans="1:13" s="14" customFormat="1" ht="12.75">
      <c r="A30" s="6" t="s">
        <v>48</v>
      </c>
      <c r="B30" s="7" t="s">
        <v>42</v>
      </c>
      <c r="C30" s="30">
        <v>0</v>
      </c>
      <c r="D30" s="18">
        <v>0</v>
      </c>
      <c r="E30" s="15">
        <v>0</v>
      </c>
      <c r="F30" s="13" t="s">
        <v>74</v>
      </c>
      <c r="G30" s="13" t="s">
        <v>74</v>
      </c>
      <c r="H30" s="15">
        <v>0</v>
      </c>
      <c r="I30" s="13" t="s">
        <v>74</v>
      </c>
      <c r="J30" s="13" t="s">
        <v>74</v>
      </c>
      <c r="K30" s="15">
        <v>0</v>
      </c>
      <c r="L30" s="13" t="s">
        <v>74</v>
      </c>
      <c r="M30" s="13" t="s">
        <v>74</v>
      </c>
    </row>
    <row r="31" spans="1:13" s="14" customFormat="1" ht="12.75">
      <c r="A31" s="6" t="s">
        <v>73</v>
      </c>
      <c r="B31" s="7" t="s">
        <v>43</v>
      </c>
      <c r="C31" s="30">
        <v>328.3</v>
      </c>
      <c r="D31" s="18">
        <v>310</v>
      </c>
      <c r="E31" s="15">
        <v>316.7</v>
      </c>
      <c r="F31" s="13">
        <f aca="true" t="shared" si="6" ref="F31:F41">E31/C31</f>
        <v>0.9646664636003655</v>
      </c>
      <c r="G31" s="13">
        <f t="shared" si="1"/>
        <v>1.0216129032258063</v>
      </c>
      <c r="H31" s="15">
        <v>250.6</v>
      </c>
      <c r="I31" s="13">
        <f t="shared" si="2"/>
        <v>0.7633262260127931</v>
      </c>
      <c r="J31" s="13">
        <f t="shared" si="3"/>
        <v>0.8083870967741935</v>
      </c>
      <c r="K31" s="15">
        <v>250.6</v>
      </c>
      <c r="L31" s="13">
        <f t="shared" si="4"/>
        <v>0.7633262260127931</v>
      </c>
      <c r="M31" s="13">
        <f t="shared" si="5"/>
        <v>0.8083870967741935</v>
      </c>
    </row>
    <row r="32" spans="1:13" s="14" customFormat="1" ht="13.5" customHeight="1">
      <c r="A32" s="6" t="s">
        <v>49</v>
      </c>
      <c r="B32" s="7" t="s">
        <v>44</v>
      </c>
      <c r="C32" s="30">
        <v>4138.9</v>
      </c>
      <c r="D32" s="18">
        <v>4376.2</v>
      </c>
      <c r="E32" s="15">
        <v>4554.7</v>
      </c>
      <c r="F32" s="13">
        <f t="shared" si="6"/>
        <v>1.1004614752712074</v>
      </c>
      <c r="G32" s="13">
        <f t="shared" si="1"/>
        <v>1.0407888122115077</v>
      </c>
      <c r="H32" s="15">
        <v>3377</v>
      </c>
      <c r="I32" s="13">
        <f t="shared" si="2"/>
        <v>0.8159172727053082</v>
      </c>
      <c r="J32" s="13">
        <f t="shared" si="3"/>
        <v>0.771674055116311</v>
      </c>
      <c r="K32" s="15">
        <v>3383.7</v>
      </c>
      <c r="L32" s="13">
        <f t="shared" si="4"/>
        <v>0.8175360603058784</v>
      </c>
      <c r="M32" s="13">
        <f t="shared" si="5"/>
        <v>0.7732050637539417</v>
      </c>
    </row>
    <row r="33" spans="1:13" s="23" customFormat="1" ht="12.75">
      <c r="A33" s="4" t="s">
        <v>52</v>
      </c>
      <c r="B33" s="5" t="s">
        <v>50</v>
      </c>
      <c r="C33" s="29">
        <f>SUM(C34:C34)</f>
        <v>1013</v>
      </c>
      <c r="D33" s="21">
        <f>SUM(D34:D34)</f>
        <v>1126.3</v>
      </c>
      <c r="E33" s="20">
        <f>SUM(E34:E34)</f>
        <v>1019.8</v>
      </c>
      <c r="F33" s="22">
        <f t="shared" si="6"/>
        <v>1.0067127344521223</v>
      </c>
      <c r="G33" s="22">
        <f t="shared" si="1"/>
        <v>0.9054425996626121</v>
      </c>
      <c r="H33" s="20">
        <f>SUM(H34:H34)</f>
        <v>571.6</v>
      </c>
      <c r="I33" s="22">
        <f t="shared" si="2"/>
        <v>0.5642645607107601</v>
      </c>
      <c r="J33" s="22">
        <f t="shared" si="3"/>
        <v>0.5075024416230135</v>
      </c>
      <c r="K33" s="20">
        <f>SUM(K34:K34)</f>
        <v>571.6</v>
      </c>
      <c r="L33" s="22">
        <f t="shared" si="4"/>
        <v>0.5642645607107601</v>
      </c>
      <c r="M33" s="22">
        <f t="shared" si="5"/>
        <v>0.5075024416230135</v>
      </c>
    </row>
    <row r="34" spans="1:13" s="14" customFormat="1" ht="12.75">
      <c r="A34" s="6" t="s">
        <v>53</v>
      </c>
      <c r="B34" s="7" t="s">
        <v>51</v>
      </c>
      <c r="C34" s="30">
        <v>1013</v>
      </c>
      <c r="D34" s="18">
        <v>1126.3</v>
      </c>
      <c r="E34" s="15">
        <v>1019.8</v>
      </c>
      <c r="F34" s="13">
        <f t="shared" si="6"/>
        <v>1.0067127344521223</v>
      </c>
      <c r="G34" s="13">
        <f t="shared" si="1"/>
        <v>0.9054425996626121</v>
      </c>
      <c r="H34" s="15">
        <v>571.6</v>
      </c>
      <c r="I34" s="13">
        <f t="shared" si="2"/>
        <v>0.5642645607107601</v>
      </c>
      <c r="J34" s="13">
        <f t="shared" si="3"/>
        <v>0.5075024416230135</v>
      </c>
      <c r="K34" s="15">
        <v>571.6</v>
      </c>
      <c r="L34" s="13">
        <f t="shared" si="4"/>
        <v>0.5642645607107601</v>
      </c>
      <c r="M34" s="13">
        <f t="shared" si="5"/>
        <v>0.5075024416230135</v>
      </c>
    </row>
    <row r="35" spans="1:13" s="23" customFormat="1" ht="12.75">
      <c r="A35" s="4" t="s">
        <v>54</v>
      </c>
      <c r="B35" s="8">
        <v>1000</v>
      </c>
      <c r="C35" s="29">
        <f>SUM(C36:C38)</f>
        <v>1292.7</v>
      </c>
      <c r="D35" s="21">
        <f>SUM(D36:D38)</f>
        <v>4698.6</v>
      </c>
      <c r="E35" s="20">
        <f>SUM(E36:E38)</f>
        <v>3353.8</v>
      </c>
      <c r="F35" s="22">
        <f t="shared" si="6"/>
        <v>2.5944147907480466</v>
      </c>
      <c r="G35" s="22">
        <f t="shared" si="1"/>
        <v>0.7137870855148342</v>
      </c>
      <c r="H35" s="20">
        <f>SUM(H36:H38)</f>
        <v>2622.2</v>
      </c>
      <c r="I35" s="22">
        <f t="shared" si="2"/>
        <v>2.0284675485418115</v>
      </c>
      <c r="J35" s="22">
        <f t="shared" si="3"/>
        <v>0.5580811305495254</v>
      </c>
      <c r="K35" s="20">
        <f>SUM(K36:K38)</f>
        <v>1472.2</v>
      </c>
      <c r="L35" s="22">
        <f t="shared" si="4"/>
        <v>1.1388566566101956</v>
      </c>
      <c r="M35" s="22">
        <f t="shared" si="5"/>
        <v>0.31332737411143746</v>
      </c>
    </row>
    <row r="36" spans="1:13" s="14" customFormat="1" ht="12.75">
      <c r="A36" s="6" t="s">
        <v>55</v>
      </c>
      <c r="B36" s="3">
        <v>1001</v>
      </c>
      <c r="C36" s="30">
        <v>943.3</v>
      </c>
      <c r="D36" s="18">
        <v>1013.7</v>
      </c>
      <c r="E36" s="15">
        <v>961.5</v>
      </c>
      <c r="F36" s="13">
        <f t="shared" si="6"/>
        <v>1.0192939679847346</v>
      </c>
      <c r="G36" s="13">
        <f t="shared" si="1"/>
        <v>0.9485054749926013</v>
      </c>
      <c r="H36" s="15">
        <v>524</v>
      </c>
      <c r="I36" s="13">
        <f t="shared" si="2"/>
        <v>0.5554966606593873</v>
      </c>
      <c r="J36" s="13">
        <f t="shared" si="3"/>
        <v>0.5169182203807833</v>
      </c>
      <c r="K36" s="15">
        <v>524</v>
      </c>
      <c r="L36" s="13">
        <f t="shared" si="4"/>
        <v>0.5554966606593873</v>
      </c>
      <c r="M36" s="13">
        <f t="shared" si="5"/>
        <v>0.5169182203807833</v>
      </c>
    </row>
    <row r="37" spans="1:13" s="14" customFormat="1" ht="12.75">
      <c r="A37" s="6" t="s">
        <v>56</v>
      </c>
      <c r="B37" s="3">
        <v>1003</v>
      </c>
      <c r="C37" s="30">
        <v>200.7</v>
      </c>
      <c r="D37" s="18">
        <v>2509.9</v>
      </c>
      <c r="E37" s="15">
        <v>511</v>
      </c>
      <c r="F37" s="13" t="s">
        <v>75</v>
      </c>
      <c r="G37" s="13">
        <f t="shared" si="1"/>
        <v>0.20359376867604287</v>
      </c>
      <c r="H37" s="15">
        <v>176</v>
      </c>
      <c r="I37" s="13">
        <f t="shared" si="2"/>
        <v>0.8769307424015945</v>
      </c>
      <c r="J37" s="13">
        <f t="shared" si="3"/>
        <v>0.07012231563010478</v>
      </c>
      <c r="K37" s="15">
        <v>176</v>
      </c>
      <c r="L37" s="13">
        <f t="shared" si="4"/>
        <v>0.8769307424015945</v>
      </c>
      <c r="M37" s="13">
        <f t="shared" si="5"/>
        <v>0.07012231563010478</v>
      </c>
    </row>
    <row r="38" spans="1:13" s="14" customFormat="1" ht="12.75">
      <c r="A38" s="6" t="s">
        <v>57</v>
      </c>
      <c r="B38" s="3">
        <v>1004</v>
      </c>
      <c r="C38" s="30">
        <v>148.7</v>
      </c>
      <c r="D38" s="18">
        <v>1175</v>
      </c>
      <c r="E38" s="15">
        <v>1881.3</v>
      </c>
      <c r="F38" s="13" t="s">
        <v>75</v>
      </c>
      <c r="G38" s="13">
        <f t="shared" si="1"/>
        <v>1.6011063829787233</v>
      </c>
      <c r="H38" s="15">
        <v>1922.2</v>
      </c>
      <c r="I38" s="13" t="s">
        <v>75</v>
      </c>
      <c r="J38" s="13">
        <f t="shared" si="3"/>
        <v>1.6359148936170214</v>
      </c>
      <c r="K38" s="15">
        <v>772.2</v>
      </c>
      <c r="L38" s="13" t="s">
        <v>75</v>
      </c>
      <c r="M38" s="13">
        <f t="shared" si="5"/>
        <v>0.6571914893617021</v>
      </c>
    </row>
    <row r="39" spans="1:13" s="23" customFormat="1" ht="12.75">
      <c r="A39" s="4" t="s">
        <v>58</v>
      </c>
      <c r="B39" s="8">
        <v>1100</v>
      </c>
      <c r="C39" s="29">
        <f>SUM(C40:C40)</f>
        <v>54.1</v>
      </c>
      <c r="D39" s="21">
        <f>SUM(D40:D40)</f>
        <v>75</v>
      </c>
      <c r="E39" s="20">
        <f>SUM(E40:E40)</f>
        <v>71.5</v>
      </c>
      <c r="F39" s="22">
        <f t="shared" si="6"/>
        <v>1.3216266173752311</v>
      </c>
      <c r="G39" s="22">
        <f t="shared" si="1"/>
        <v>0.9533333333333334</v>
      </c>
      <c r="H39" s="20">
        <f>SUM(H40:H40)</f>
        <v>50</v>
      </c>
      <c r="I39" s="22">
        <f t="shared" si="2"/>
        <v>0.9242144177449167</v>
      </c>
      <c r="J39" s="22">
        <f t="shared" si="3"/>
        <v>0.6666666666666666</v>
      </c>
      <c r="K39" s="20">
        <f>SUM(K40:K40)</f>
        <v>50</v>
      </c>
      <c r="L39" s="22">
        <f t="shared" si="4"/>
        <v>0.9242144177449167</v>
      </c>
      <c r="M39" s="22">
        <f t="shared" si="5"/>
        <v>0.6666666666666666</v>
      </c>
    </row>
    <row r="40" spans="1:13" s="14" customFormat="1" ht="12.75">
      <c r="A40" s="6" t="s">
        <v>59</v>
      </c>
      <c r="B40" s="3">
        <v>1102</v>
      </c>
      <c r="C40" s="30">
        <v>54.1</v>
      </c>
      <c r="D40" s="18">
        <v>75</v>
      </c>
      <c r="E40" s="15">
        <v>71.5</v>
      </c>
      <c r="F40" s="13">
        <f t="shared" si="6"/>
        <v>1.3216266173752311</v>
      </c>
      <c r="G40" s="13">
        <f t="shared" si="1"/>
        <v>0.9533333333333334</v>
      </c>
      <c r="H40" s="15">
        <v>50</v>
      </c>
      <c r="I40" s="13">
        <f t="shared" si="2"/>
        <v>0.9242144177449167</v>
      </c>
      <c r="J40" s="13">
        <f t="shared" si="3"/>
        <v>0.6666666666666666</v>
      </c>
      <c r="K40" s="15">
        <v>50</v>
      </c>
      <c r="L40" s="13">
        <f t="shared" si="4"/>
        <v>0.9242144177449167</v>
      </c>
      <c r="M40" s="13">
        <f t="shared" si="5"/>
        <v>0.6666666666666666</v>
      </c>
    </row>
    <row r="41" spans="1:13" s="23" customFormat="1" ht="12.75">
      <c r="A41" s="34" t="s">
        <v>61</v>
      </c>
      <c r="B41" s="35"/>
      <c r="C41" s="29">
        <f>C5+C12+C15+C20+C24+C26+C33+C35+C39</f>
        <v>88152.40000000001</v>
      </c>
      <c r="D41" s="29">
        <f>D5+D12+D15+D20+D24+D26+D33+D35+D39</f>
        <v>101537.7</v>
      </c>
      <c r="E41" s="29">
        <f>E5+E12+E15+E20+E24+E26+E33+E35+E39</f>
        <v>89223.1</v>
      </c>
      <c r="F41" s="22">
        <f t="shared" si="6"/>
        <v>1.0121460107722535</v>
      </c>
      <c r="G41" s="22">
        <f t="shared" si="1"/>
        <v>0.8787189388768901</v>
      </c>
      <c r="H41" s="29">
        <f>H5+H12+H15+H20+H24+H26+H33+H35+H39</f>
        <v>59695.2</v>
      </c>
      <c r="I41" s="22">
        <f t="shared" si="2"/>
        <v>0.6771817897187143</v>
      </c>
      <c r="J41" s="22">
        <f t="shared" si="3"/>
        <v>0.5879116820648882</v>
      </c>
      <c r="K41" s="29">
        <f>K5+K12+K15+K20+K24+K26+K33+K35+K39</f>
        <v>54007.19999999999</v>
      </c>
      <c r="L41" s="22">
        <f t="shared" si="4"/>
        <v>0.6126571709902394</v>
      </c>
      <c r="M41" s="22">
        <f t="shared" si="5"/>
        <v>0.5318930801071916</v>
      </c>
    </row>
  </sheetData>
  <sheetProtection/>
  <mergeCells count="2">
    <mergeCell ref="A1:M1"/>
    <mergeCell ref="A41:B41"/>
  </mergeCells>
  <printOptions/>
  <pageMargins left="0.35433070866141736" right="0.2362204724409449" top="0.41" bottom="0.28" header="0.31496062992125984" footer="0.21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+__+</cp:lastModifiedBy>
  <cp:lastPrinted>2019-11-14T14:11:23Z</cp:lastPrinted>
  <dcterms:created xsi:type="dcterms:W3CDTF">2014-03-24T07:39:29Z</dcterms:created>
  <dcterms:modified xsi:type="dcterms:W3CDTF">2020-11-13T12:16:50Z</dcterms:modified>
  <cp:category/>
  <cp:version/>
  <cp:contentType/>
  <cp:contentStatus/>
</cp:coreProperties>
</file>