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96" windowHeight="10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<sst xmlns="http://schemas.openxmlformats.org/spreadsheetml/2006/main" count="119" uniqueCount="90">
  <si>
    <t>0102</t>
  </si>
  <si>
    <t>0104</t>
  </si>
  <si>
    <t>0105</t>
  </si>
  <si>
    <t>0106</t>
  </si>
  <si>
    <t>0111</t>
  </si>
  <si>
    <t>0113</t>
  </si>
  <si>
    <t>0100</t>
  </si>
  <si>
    <t>0300</t>
  </si>
  <si>
    <t>0309</t>
  </si>
  <si>
    <t>0310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</si>
  <si>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</si>
  <si>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</si>
  <si>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</si>
  <si>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</si>
  <si>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</si>
  <si>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</si>
  <si>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</si>
  <si>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</si>
  <si>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</si>
  <si>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</si>
  <si>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</si>
  <si>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</si>
  <si>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</si>
  <si>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</si>
  <si>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</si>
  <si>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</si>
  <si>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</si>
  <si>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</si>
  <si>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</si>
  <si>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</si>
  <si>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</si>
  <si>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</si>
  <si>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</si>
  <si>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</si>
  <si>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</si>
  <si>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</si>
  <si>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</si>
  <si>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0600</t>
  </si>
  <si>
    <t>ОХРАНА ОКРУЖАЮЩЕЙ СРЕДЫ</t>
  </si>
  <si>
    <t>0700</t>
  </si>
  <si>
    <t>0701</t>
  </si>
  <si>
    <t>0702</t>
  </si>
  <si>
    <t>0705</t>
  </si>
  <si>
    <t>0707</t>
  </si>
  <si>
    <t>0709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</si>
  <si>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</si>
  <si>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</si>
  <si>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</si>
  <si>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</si>
  <si>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</si>
  <si>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0800</t>
  </si>
  <si>
    <t>0801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</si>
  <si>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</si>
  <si>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</si>
  <si>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</si>
  <si>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</si>
  <si>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</si>
  <si>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</si>
  <si>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</si>
  <si>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</si>
  <si>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Наименование</t>
  </si>
  <si>
    <t>ИТОГО:</t>
  </si>
  <si>
    <t>Раздел, подраздел</t>
  </si>
  <si>
    <t>Защита населения и территории от чрезвычайных ситуаций природного и техногенного характера, гражданская оборона</t>
  </si>
  <si>
    <t>Дополнительное образование детей</t>
  </si>
  <si>
    <t>0703</t>
  </si>
  <si>
    <t>6=5/3</t>
  </si>
  <si>
    <t>7=5/4</t>
  </si>
  <si>
    <t>9=8/3</t>
  </si>
  <si>
    <t>10=8/4</t>
  </si>
  <si>
    <t>12=11/3</t>
  </si>
  <si>
    <t>13=11/4</t>
  </si>
  <si>
    <t>тыс. руб.</t>
  </si>
  <si>
    <t>Проект 
на 2020 год</t>
  </si>
  <si>
    <t>0602</t>
  </si>
  <si>
    <t>Сбор, удаление отходов и очистка сточных вод</t>
  </si>
  <si>
    <t>Молодежная политика и оздоровление детей</t>
  </si>
  <si>
    <t>х</t>
  </si>
  <si>
    <t>св.200%</t>
  </si>
  <si>
    <t>Проект 
на 2021 год</t>
  </si>
  <si>
    <t>Исполнено 
за 2018 год</t>
  </si>
  <si>
    <t>Проект 
на 2022 год</t>
  </si>
  <si>
    <t>Ожидаемое исполнение 
за 2019 год</t>
  </si>
  <si>
    <t xml:space="preserve">2020 год 
к исполнению 
за 2018 год </t>
  </si>
  <si>
    <t xml:space="preserve">2020 год 
к ожидаемому исполнению 
за 2019 год </t>
  </si>
  <si>
    <t xml:space="preserve">2021 год 
к исполнению 
за 2018 год </t>
  </si>
  <si>
    <t xml:space="preserve">2021 год 
к ожидаемому исполнению 
за 2019 год </t>
  </si>
  <si>
    <t xml:space="preserve">2022 год 
к исполнению 
за 2018 год </t>
  </si>
  <si>
    <t xml:space="preserve">2022 год 
к ожидаемому исполнению 
за 2019 год </t>
  </si>
  <si>
    <t>Расходы бюджета Верхнеландеховского муниципального района по разделам и подразделам классификации расходов бюджетов на 2020 год и на плановый период 2021 и 2022 годов в сравнении с исполнением за 2018 год и ожидаемым исполнением за 2019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</si>
</sst>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##\ ###\ ###\ ###\ ##0.00"/>
    <numFmt numFmtId="177" formatCode="0.00000"/>
    <numFmt numFmtId="178" formatCode="0.0000"/>
    <numFmt numFmtId="179" formatCode="0.000"/>
    <numFmt numFmtId="180" formatCode="0.0"/>
    <numFmt numFmtId="181" formatCode="##\ ###\ ###\ ###\ ##0.00"/>
    <numFmt numFmtId="182" formatCode="#\ ###\ ###\ ###\ ##0.00"/>
    <numFmt numFmtId="183" formatCode="0.000000"/>
    <numFmt numFmtId="184" formatCode="#,##0.0"/>
    <numFmt numFmtId="185" formatCode="0.0%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b/>
      <sz val="10"/>
      <name val="Arial Cyr"/>
      <family val="0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30" fillId="16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16" borderId="1">
      <alignment/>
      <protection/>
    </xf>
    <xf numFmtId="0" fontId="30" fillId="0" borderId="2">
      <alignment horizontal="center" vertical="center" wrapText="1"/>
      <protection/>
    </xf>
    <xf numFmtId="0" fontId="30" fillId="16" borderId="3">
      <alignment/>
      <protection/>
    </xf>
    <xf numFmtId="0" fontId="30" fillId="16" borderId="0">
      <alignment shrinkToFit="1"/>
      <protection/>
    </xf>
    <xf numFmtId="0" fontId="32" fillId="0" borderId="3">
      <alignment horizontal="right"/>
      <protection/>
    </xf>
    <xf numFmtId="4" fontId="32" fillId="17" borderId="3">
      <alignment horizontal="right" vertical="top" shrinkToFit="1"/>
      <protection/>
    </xf>
    <xf numFmtId="4" fontId="32" fillId="18" borderId="3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2" fillId="17" borderId="2">
      <alignment horizontal="right" vertical="top" shrinkToFit="1"/>
      <protection/>
    </xf>
    <xf numFmtId="4" fontId="32" fillId="18" borderId="2">
      <alignment horizontal="right" vertical="top" shrinkToFit="1"/>
      <protection/>
    </xf>
    <xf numFmtId="0" fontId="30" fillId="16" borderId="4">
      <alignment/>
      <protection/>
    </xf>
    <xf numFmtId="0" fontId="30" fillId="16" borderId="4">
      <alignment horizontal="center"/>
      <protection/>
    </xf>
    <xf numFmtId="4" fontId="32" fillId="0" borderId="2">
      <alignment horizontal="right" vertical="top" shrinkToFit="1"/>
      <protection/>
    </xf>
    <xf numFmtId="49" fontId="30" fillId="0" borderId="2">
      <alignment vertical="top" wrapText="1"/>
      <protection/>
    </xf>
    <xf numFmtId="4" fontId="30" fillId="0" borderId="2">
      <alignment horizontal="right" vertical="top" shrinkToFit="1"/>
      <protection/>
    </xf>
    <xf numFmtId="0" fontId="30" fillId="16" borderId="4">
      <alignment shrinkToFit="1"/>
      <protection/>
    </xf>
    <xf numFmtId="0" fontId="30" fillId="16" borderId="3">
      <alignment horizontal="center"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3" fillId="7" borderId="5" applyNumberFormat="0" applyAlignment="0" applyProtection="0"/>
    <xf numFmtId="0" fontId="4" fillId="23" borderId="6" applyNumberFormat="0" applyAlignment="0" applyProtection="0"/>
    <xf numFmtId="0" fontId="5" fillId="23" borderId="5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0" applyNumberFormat="0" applyFill="0" applyAlignment="0" applyProtection="0"/>
    <xf numFmtId="0" fontId="11" fillId="24" borderId="11" applyNumberFormat="0" applyAlignment="0" applyProtection="0"/>
    <xf numFmtId="0" fontId="12" fillId="0" borderId="0" applyNumberFormat="0" applyFill="0" applyBorder="0" applyAlignment="0" applyProtection="0"/>
    <xf numFmtId="0" fontId="13" fillId="25" borderId="0" applyNumberFormat="0" applyBorder="0" applyAlignment="0" applyProtection="0"/>
    <xf numFmtId="0" fontId="2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6">
    <xf numFmtId="0" fontId="0" fillId="0" borderId="0" xfId="0" applyAlignment="1">
      <alignment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left" vertical="center" wrapText="1" shrinkToFit="1"/>
    </xf>
    <xf numFmtId="0" fontId="33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justify" vertical="center" wrapText="1"/>
    </xf>
    <xf numFmtId="49" fontId="34" fillId="0" borderId="14" xfId="0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justify" vertical="center" wrapText="1"/>
    </xf>
    <xf numFmtId="49" fontId="33" fillId="0" borderId="14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 wrapText="1"/>
    </xf>
    <xf numFmtId="4" fontId="33" fillId="0" borderId="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185" fontId="33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84" fontId="33" fillId="0" borderId="14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184" fontId="35" fillId="0" borderId="14" xfId="0" applyNumberFormat="1" applyFont="1" applyFill="1" applyBorder="1" applyAlignment="1">
      <alignment horizontal="right" vertical="center"/>
    </xf>
    <xf numFmtId="184" fontId="20" fillId="0" borderId="14" xfId="0" applyNumberFormat="1" applyFont="1" applyFill="1" applyBorder="1" applyAlignment="1">
      <alignment horizontal="right" vertical="center"/>
    </xf>
    <xf numFmtId="184" fontId="20" fillId="0" borderId="14" xfId="0" applyNumberFormat="1" applyFont="1" applyFill="1" applyBorder="1" applyAlignment="1">
      <alignment horizontal="right"/>
    </xf>
    <xf numFmtId="184" fontId="34" fillId="0" borderId="14" xfId="0" applyNumberFormat="1" applyFont="1" applyBorder="1" applyAlignment="1">
      <alignment horizontal="right" vertical="center"/>
    </xf>
    <xf numFmtId="184" fontId="21" fillId="0" borderId="14" xfId="0" applyNumberFormat="1" applyFont="1" applyFill="1" applyBorder="1" applyAlignment="1">
      <alignment horizontal="right" vertical="center"/>
    </xf>
    <xf numFmtId="185" fontId="34" fillId="0" borderId="14" xfId="0" applyNumberFormat="1" applyFont="1" applyBorder="1" applyAlignment="1">
      <alignment horizontal="right" vertical="center"/>
    </xf>
    <xf numFmtId="0" fontId="24" fillId="0" borderId="0" xfId="0" applyFont="1" applyAlignment="1">
      <alignment/>
    </xf>
    <xf numFmtId="184" fontId="36" fillId="0" borderId="14" xfId="0" applyNumberFormat="1" applyFont="1" applyFill="1" applyBorder="1" applyAlignment="1">
      <alignment horizontal="right" vertical="center"/>
    </xf>
    <xf numFmtId="0" fontId="33" fillId="0" borderId="14" xfId="0" applyFont="1" applyFill="1" applyBorder="1" applyAlignment="1">
      <alignment horizontal="center" vertical="center" wrapText="1"/>
    </xf>
    <xf numFmtId="184" fontId="21" fillId="0" borderId="0" xfId="0" applyNumberFormat="1" applyFont="1" applyFill="1" applyAlignment="1">
      <alignment horizontal="right"/>
    </xf>
    <xf numFmtId="0" fontId="0" fillId="27" borderId="0" xfId="0" applyFill="1" applyAlignment="1">
      <alignment/>
    </xf>
    <xf numFmtId="0" fontId="20" fillId="27" borderId="14" xfId="0" applyFont="1" applyFill="1" applyBorder="1" applyAlignment="1">
      <alignment horizontal="center" vertical="center" wrapText="1"/>
    </xf>
    <xf numFmtId="184" fontId="34" fillId="27" borderId="14" xfId="0" applyNumberFormat="1" applyFont="1" applyFill="1" applyBorder="1" applyAlignment="1">
      <alignment horizontal="right" vertical="center"/>
    </xf>
    <xf numFmtId="184" fontId="33" fillId="27" borderId="14" xfId="0" applyNumberFormat="1" applyFont="1" applyFill="1" applyBorder="1" applyAlignment="1">
      <alignment horizontal="right" vertical="center"/>
    </xf>
    <xf numFmtId="0" fontId="36" fillId="27" borderId="14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21" fillId="0" borderId="15" xfId="0" applyNumberFormat="1" applyFont="1" applyBorder="1" applyAlignment="1">
      <alignment horizontal="left" wrapText="1" shrinkToFit="1"/>
    </xf>
    <xf numFmtId="49" fontId="21" fillId="0" borderId="16" xfId="0" applyNumberFormat="1" applyFont="1" applyBorder="1" applyAlignment="1">
      <alignment horizontal="left" wrapText="1" shrinkToFit="1"/>
    </xf>
  </cellXfs>
  <cellStyles count="7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Normal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Обычный 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zoomScale="76" zoomScaleNormal="76" zoomScalePageLayoutView="0" workbookViewId="0" topLeftCell="A1">
      <pane xSplit="2" ySplit="5" topLeftCell="C1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41" sqref="M41"/>
    </sheetView>
  </sheetViews>
  <sheetFormatPr defaultColWidth="9.00390625" defaultRowHeight="12.75"/>
  <cols>
    <col min="1" max="1" width="65.375" style="0" customWidth="1"/>
    <col min="2" max="2" width="10.875" style="0" customWidth="1"/>
    <col min="3" max="3" width="11.875" style="27" customWidth="1"/>
    <col min="4" max="4" width="13.50390625" style="16" customWidth="1"/>
    <col min="5" max="5" width="11.875" style="0" customWidth="1"/>
    <col min="6" max="6" width="12.50390625" style="0" customWidth="1"/>
    <col min="7" max="7" width="13.50390625" style="0" customWidth="1"/>
    <col min="8" max="8" width="11.50390625" style="0" customWidth="1"/>
    <col min="9" max="9" width="13.00390625" style="0" customWidth="1"/>
    <col min="10" max="10" width="14.00390625" style="0" customWidth="1"/>
    <col min="11" max="11" width="12.00390625" style="0" customWidth="1"/>
    <col min="12" max="13" width="13.125" style="0" customWidth="1"/>
  </cols>
  <sheetData>
    <row r="1" spans="1:13" ht="40.5" customHeight="1">
      <c r="A1" s="33" t="s">
        <v>89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ht="12.75">
      <c r="M2" s="10" t="s">
        <v>72</v>
      </c>
    </row>
    <row r="3" spans="1:13" ht="66">
      <c r="A3" s="9" t="s">
        <v>60</v>
      </c>
      <c r="B3" s="9" t="s">
        <v>62</v>
      </c>
      <c r="C3" s="31" t="s">
        <v>80</v>
      </c>
      <c r="D3" s="32" t="s">
        <v>82</v>
      </c>
      <c r="E3" s="9" t="s">
        <v>73</v>
      </c>
      <c r="F3" s="9" t="s">
        <v>83</v>
      </c>
      <c r="G3" s="9" t="s">
        <v>84</v>
      </c>
      <c r="H3" s="9" t="s">
        <v>79</v>
      </c>
      <c r="I3" s="9" t="s">
        <v>85</v>
      </c>
      <c r="J3" s="9" t="s">
        <v>86</v>
      </c>
      <c r="K3" s="9" t="s">
        <v>81</v>
      </c>
      <c r="L3" s="9" t="s">
        <v>87</v>
      </c>
      <c r="M3" s="9" t="s">
        <v>88</v>
      </c>
    </row>
    <row r="4" spans="1:13" ht="12.75">
      <c r="A4" s="11">
        <v>1</v>
      </c>
      <c r="B4" s="11">
        <v>2</v>
      </c>
      <c r="C4" s="28">
        <v>3</v>
      </c>
      <c r="D4" s="25">
        <v>4</v>
      </c>
      <c r="E4" s="11">
        <v>5</v>
      </c>
      <c r="F4" s="12" t="s">
        <v>66</v>
      </c>
      <c r="G4" s="11" t="s">
        <v>67</v>
      </c>
      <c r="H4" s="11">
        <v>8</v>
      </c>
      <c r="I4" s="12" t="s">
        <v>68</v>
      </c>
      <c r="J4" s="11" t="s">
        <v>69</v>
      </c>
      <c r="K4" s="11">
        <v>11</v>
      </c>
      <c r="L4" s="12" t="s">
        <v>70</v>
      </c>
      <c r="M4" s="11" t="s">
        <v>71</v>
      </c>
    </row>
    <row r="5" spans="1:13" s="23" customFormat="1" ht="12.75">
      <c r="A5" s="4" t="s">
        <v>10</v>
      </c>
      <c r="B5" s="5" t="s">
        <v>6</v>
      </c>
      <c r="C5" s="29">
        <f>SUM(C6:C11)</f>
        <v>25362.1</v>
      </c>
      <c r="D5" s="24">
        <f>SUM(D6:D11)</f>
        <v>28330.2</v>
      </c>
      <c r="E5" s="20">
        <f>SUM(E6:E11)</f>
        <v>28150</v>
      </c>
      <c r="F5" s="22">
        <f>E5/C5</f>
        <v>1.109923862771616</v>
      </c>
      <c r="G5" s="22">
        <f>E5/D5</f>
        <v>0.9936392965810337</v>
      </c>
      <c r="H5" s="20">
        <f>SUM(H6:H11)</f>
        <v>19610.7</v>
      </c>
      <c r="I5" s="22">
        <f>H5/C5</f>
        <v>0.7732285575721254</v>
      </c>
      <c r="J5" s="22">
        <f>H5/D5</f>
        <v>0.6922189042082301</v>
      </c>
      <c r="K5" s="20">
        <f>SUM(K6:K11)</f>
        <v>19330.3</v>
      </c>
      <c r="L5" s="22">
        <f>K5/C5</f>
        <v>0.7621726907472173</v>
      </c>
      <c r="M5" s="22">
        <f>K5/D5</f>
        <v>0.6823213390657319</v>
      </c>
    </row>
    <row r="6" spans="1:13" s="14" customFormat="1" ht="26.25">
      <c r="A6" s="6" t="s">
        <v>11</v>
      </c>
      <c r="B6" s="7" t="s">
        <v>0</v>
      </c>
      <c r="C6" s="30">
        <v>1127.7</v>
      </c>
      <c r="D6" s="17">
        <v>1133.4</v>
      </c>
      <c r="E6" s="15">
        <v>1171.1</v>
      </c>
      <c r="F6" s="13">
        <f aca="true" t="shared" si="0" ref="F6:F25">E6/C6</f>
        <v>1.0384854127870886</v>
      </c>
      <c r="G6" s="13">
        <f aca="true" t="shared" si="1" ref="G6:G41">E6/D6</f>
        <v>1.033262749250044</v>
      </c>
      <c r="H6" s="15">
        <v>800</v>
      </c>
      <c r="I6" s="13">
        <f aca="true" t="shared" si="2" ref="I6:I41">H6/C6</f>
        <v>0.7094085306375809</v>
      </c>
      <c r="J6" s="13">
        <f aca="true" t="shared" si="3" ref="J6:J41">H6/D6</f>
        <v>0.7058408328921828</v>
      </c>
      <c r="K6" s="15">
        <v>800</v>
      </c>
      <c r="L6" s="13">
        <f aca="true" t="shared" si="4" ref="L6:L41">K6/C6</f>
        <v>0.7094085306375809</v>
      </c>
      <c r="M6" s="13">
        <f aca="true" t="shared" si="5" ref="M6:M41">K6/D6</f>
        <v>0.7058408328921828</v>
      </c>
    </row>
    <row r="7" spans="1:13" s="14" customFormat="1" ht="39">
      <c r="A7" s="6" t="s">
        <v>12</v>
      </c>
      <c r="B7" s="7" t="s">
        <v>1</v>
      </c>
      <c r="C7" s="30">
        <v>11282.3</v>
      </c>
      <c r="D7" s="18">
        <v>10810</v>
      </c>
      <c r="E7" s="15">
        <v>10622.7</v>
      </c>
      <c r="F7" s="13">
        <f t="shared" si="0"/>
        <v>0.9415367433945208</v>
      </c>
      <c r="G7" s="13">
        <f t="shared" si="1"/>
        <v>0.9826734505087882</v>
      </c>
      <c r="H7" s="15">
        <v>7592.4</v>
      </c>
      <c r="I7" s="13">
        <f t="shared" si="2"/>
        <v>0.6729478918305665</v>
      </c>
      <c r="J7" s="13">
        <f t="shared" si="3"/>
        <v>0.7023496762257169</v>
      </c>
      <c r="K7" s="15">
        <v>7478.6</v>
      </c>
      <c r="L7" s="13">
        <f t="shared" si="4"/>
        <v>0.662861296012338</v>
      </c>
      <c r="M7" s="13">
        <f t="shared" si="5"/>
        <v>0.691822386679001</v>
      </c>
    </row>
    <row r="8" spans="1:13" s="14" customFormat="1" ht="12.75">
      <c r="A8" s="6" t="s">
        <v>13</v>
      </c>
      <c r="B8" s="7" t="s">
        <v>2</v>
      </c>
      <c r="C8" s="30">
        <v>5.4</v>
      </c>
      <c r="D8" s="18"/>
      <c r="E8" s="15">
        <v>0.8</v>
      </c>
      <c r="F8" s="13" t="s">
        <v>77</v>
      </c>
      <c r="G8" s="13" t="s">
        <v>77</v>
      </c>
      <c r="H8" s="15">
        <v>0.8</v>
      </c>
      <c r="I8" s="13" t="s">
        <v>77</v>
      </c>
      <c r="J8" s="13">
        <v>0</v>
      </c>
      <c r="K8" s="15">
        <v>0</v>
      </c>
      <c r="L8" s="13" t="s">
        <v>77</v>
      </c>
      <c r="M8" s="13">
        <v>0</v>
      </c>
    </row>
    <row r="9" spans="1:13" s="14" customFormat="1" ht="26.25">
      <c r="A9" s="6" t="s">
        <v>14</v>
      </c>
      <c r="B9" s="7" t="s">
        <v>3</v>
      </c>
      <c r="C9" s="30">
        <v>5133.3</v>
      </c>
      <c r="D9" s="18">
        <v>4879</v>
      </c>
      <c r="E9" s="15">
        <v>4782.9</v>
      </c>
      <c r="F9" s="13">
        <f t="shared" si="0"/>
        <v>0.9317398164923147</v>
      </c>
      <c r="G9" s="13">
        <f t="shared" si="1"/>
        <v>0.9803033408485344</v>
      </c>
      <c r="H9" s="15">
        <v>3588.8</v>
      </c>
      <c r="I9" s="13">
        <f t="shared" si="2"/>
        <v>0.6991214228663822</v>
      </c>
      <c r="J9" s="13">
        <f t="shared" si="3"/>
        <v>0.7355605656896905</v>
      </c>
      <c r="K9" s="15">
        <v>3581.7</v>
      </c>
      <c r="L9" s="13">
        <f t="shared" si="4"/>
        <v>0.6977382970019286</v>
      </c>
      <c r="M9" s="13">
        <f t="shared" si="5"/>
        <v>0.7341053494568559</v>
      </c>
    </row>
    <row r="10" spans="1:13" s="14" customFormat="1" ht="12.75">
      <c r="A10" s="6" t="s">
        <v>15</v>
      </c>
      <c r="B10" s="7" t="s">
        <v>4</v>
      </c>
      <c r="C10" s="30">
        <v>0</v>
      </c>
      <c r="D10" s="18">
        <v>0</v>
      </c>
      <c r="E10" s="15">
        <v>150</v>
      </c>
      <c r="F10" s="13" t="s">
        <v>77</v>
      </c>
      <c r="G10" s="13" t="s">
        <v>77</v>
      </c>
      <c r="H10" s="15">
        <v>50</v>
      </c>
      <c r="I10" s="13" t="s">
        <v>77</v>
      </c>
      <c r="J10" s="13" t="s">
        <v>77</v>
      </c>
      <c r="K10" s="15">
        <v>50</v>
      </c>
      <c r="L10" s="13" t="s">
        <v>77</v>
      </c>
      <c r="M10" s="13" t="s">
        <v>77</v>
      </c>
    </row>
    <row r="11" spans="1:13" s="14" customFormat="1" ht="12.75">
      <c r="A11" s="6" t="s">
        <v>16</v>
      </c>
      <c r="B11" s="7" t="s">
        <v>5</v>
      </c>
      <c r="C11" s="30">
        <v>7813.4</v>
      </c>
      <c r="D11" s="18">
        <v>11507.8</v>
      </c>
      <c r="E11" s="15">
        <v>11422.5</v>
      </c>
      <c r="F11" s="13">
        <f t="shared" si="0"/>
        <v>1.4619115877850872</v>
      </c>
      <c r="G11" s="13">
        <f t="shared" si="1"/>
        <v>0.9925876362119607</v>
      </c>
      <c r="H11" s="15">
        <v>7578.7</v>
      </c>
      <c r="I11" s="13">
        <f t="shared" si="2"/>
        <v>0.9699618603936827</v>
      </c>
      <c r="J11" s="13">
        <f t="shared" si="3"/>
        <v>0.6585707085628878</v>
      </c>
      <c r="K11" s="15">
        <v>7420</v>
      </c>
      <c r="L11" s="13">
        <f t="shared" si="4"/>
        <v>0.9496506002508511</v>
      </c>
      <c r="M11" s="13">
        <f t="shared" si="5"/>
        <v>0.6447800622186691</v>
      </c>
    </row>
    <row r="12" spans="1:13" s="23" customFormat="1" ht="26.25">
      <c r="A12" s="4" t="s">
        <v>17</v>
      </c>
      <c r="B12" s="5" t="s">
        <v>7</v>
      </c>
      <c r="C12" s="29">
        <f>SUM(C13:C14)</f>
        <v>1094.8</v>
      </c>
      <c r="D12" s="21">
        <f>SUM(D13:D14)</f>
        <v>102.5</v>
      </c>
      <c r="E12" s="20">
        <f>SUM(E13:E14)</f>
        <v>178.5</v>
      </c>
      <c r="F12" s="22">
        <f t="shared" si="0"/>
        <v>0.16304347826086957</v>
      </c>
      <c r="G12" s="22">
        <f t="shared" si="1"/>
        <v>1.7414634146341463</v>
      </c>
      <c r="H12" s="20">
        <f>SUM(H13:H14)</f>
        <v>102.5</v>
      </c>
      <c r="I12" s="22">
        <f t="shared" si="2"/>
        <v>0.09362440628425284</v>
      </c>
      <c r="J12" s="22">
        <f t="shared" si="3"/>
        <v>1</v>
      </c>
      <c r="K12" s="20">
        <f>SUM(K13:K14)</f>
        <v>102.5</v>
      </c>
      <c r="L12" s="22">
        <f t="shared" si="4"/>
        <v>0.09362440628425284</v>
      </c>
      <c r="M12" s="22">
        <f t="shared" si="5"/>
        <v>1</v>
      </c>
    </row>
    <row r="13" spans="1:13" s="14" customFormat="1" ht="26.25">
      <c r="A13" s="6" t="s">
        <v>63</v>
      </c>
      <c r="B13" s="7" t="s">
        <v>8</v>
      </c>
      <c r="C13" s="30">
        <v>1004.8</v>
      </c>
      <c r="D13" s="18">
        <v>2.5</v>
      </c>
      <c r="E13" s="15">
        <v>2.5</v>
      </c>
      <c r="F13" s="13">
        <f t="shared" si="0"/>
        <v>0.0024880573248407646</v>
      </c>
      <c r="G13" s="13">
        <f t="shared" si="1"/>
        <v>1</v>
      </c>
      <c r="H13" s="15">
        <v>2.5</v>
      </c>
      <c r="I13" s="13">
        <f t="shared" si="2"/>
        <v>0.0024880573248407646</v>
      </c>
      <c r="J13" s="13">
        <f t="shared" si="3"/>
        <v>1</v>
      </c>
      <c r="K13" s="15">
        <v>2.5</v>
      </c>
      <c r="L13" s="13">
        <f t="shared" si="4"/>
        <v>0.0024880573248407646</v>
      </c>
      <c r="M13" s="13">
        <f t="shared" si="5"/>
        <v>1</v>
      </c>
    </row>
    <row r="14" spans="1:13" s="14" customFormat="1" ht="12.75">
      <c r="A14" s="6" t="s">
        <v>18</v>
      </c>
      <c r="B14" s="7" t="s">
        <v>9</v>
      </c>
      <c r="C14" s="30">
        <v>90</v>
      </c>
      <c r="D14" s="18">
        <v>100</v>
      </c>
      <c r="E14" s="15">
        <v>176</v>
      </c>
      <c r="F14" s="13">
        <f t="shared" si="0"/>
        <v>1.9555555555555555</v>
      </c>
      <c r="G14" s="13">
        <f t="shared" si="1"/>
        <v>1.76</v>
      </c>
      <c r="H14" s="15">
        <v>100</v>
      </c>
      <c r="I14" s="13">
        <f t="shared" si="2"/>
        <v>1.1111111111111112</v>
      </c>
      <c r="J14" s="13">
        <f t="shared" si="3"/>
        <v>1</v>
      </c>
      <c r="K14" s="15">
        <v>100</v>
      </c>
      <c r="L14" s="13">
        <f t="shared" si="4"/>
        <v>1.1111111111111112</v>
      </c>
      <c r="M14" s="13">
        <f t="shared" si="5"/>
        <v>1</v>
      </c>
    </row>
    <row r="15" spans="1:13" s="23" customFormat="1" ht="12.75">
      <c r="A15" s="4" t="s">
        <v>19</v>
      </c>
      <c r="B15" s="5" t="s">
        <v>24</v>
      </c>
      <c r="C15" s="29">
        <f>SUM(C16:C19)</f>
        <v>6232.1</v>
      </c>
      <c r="D15" s="21">
        <f>SUM(D16:D19)</f>
        <v>7382.5</v>
      </c>
      <c r="E15" s="20">
        <f>SUM(E16:E19)</f>
        <v>5165.5</v>
      </c>
      <c r="F15" s="22">
        <f t="shared" si="0"/>
        <v>0.8288538373902857</v>
      </c>
      <c r="G15" s="22">
        <f t="shared" si="1"/>
        <v>0.6996952251947173</v>
      </c>
      <c r="H15" s="20">
        <f>SUM(H16:H19)</f>
        <v>5112.1</v>
      </c>
      <c r="I15" s="22">
        <f t="shared" si="2"/>
        <v>0.8202852970908683</v>
      </c>
      <c r="J15" s="22">
        <f t="shared" si="3"/>
        <v>0.6924619031493398</v>
      </c>
      <c r="K15" s="20">
        <f>SUM(K16:K19)</f>
        <v>5088.1</v>
      </c>
      <c r="L15" s="22">
        <f t="shared" si="4"/>
        <v>0.8164342677428155</v>
      </c>
      <c r="M15" s="22">
        <f t="shared" si="5"/>
        <v>0.6892109718929902</v>
      </c>
    </row>
    <row r="16" spans="1:13" s="14" customFormat="1" ht="12.75">
      <c r="A16" s="6" t="s">
        <v>20</v>
      </c>
      <c r="B16" s="7" t="s">
        <v>25</v>
      </c>
      <c r="C16" s="30">
        <v>80.6</v>
      </c>
      <c r="D16" s="18"/>
      <c r="E16" s="15">
        <v>76.8</v>
      </c>
      <c r="F16" s="13">
        <f t="shared" si="0"/>
        <v>0.9528535980148883</v>
      </c>
      <c r="G16" s="13">
        <v>0</v>
      </c>
      <c r="H16" s="15">
        <v>3.3</v>
      </c>
      <c r="I16" s="13">
        <f t="shared" si="2"/>
        <v>0.04094292803970223</v>
      </c>
      <c r="J16" s="13">
        <v>0</v>
      </c>
      <c r="K16" s="15">
        <v>3.3</v>
      </c>
      <c r="L16" s="13">
        <f t="shared" si="4"/>
        <v>0.04094292803970223</v>
      </c>
      <c r="M16" s="13">
        <v>0</v>
      </c>
    </row>
    <row r="17" spans="1:13" s="14" customFormat="1" ht="12.75">
      <c r="A17" s="6" t="s">
        <v>21</v>
      </c>
      <c r="B17" s="7" t="s">
        <v>26</v>
      </c>
      <c r="C17" s="30"/>
      <c r="D17" s="18">
        <v>180</v>
      </c>
      <c r="E17" s="15">
        <v>215</v>
      </c>
      <c r="F17" s="13">
        <v>0</v>
      </c>
      <c r="G17" s="13">
        <f t="shared" si="1"/>
        <v>1.1944444444444444</v>
      </c>
      <c r="H17" s="15">
        <v>100</v>
      </c>
      <c r="I17" s="13">
        <v>0</v>
      </c>
      <c r="J17" s="13">
        <f t="shared" si="3"/>
        <v>0.5555555555555556</v>
      </c>
      <c r="K17" s="15">
        <v>100</v>
      </c>
      <c r="L17" s="13">
        <v>0</v>
      </c>
      <c r="M17" s="13">
        <f t="shared" si="5"/>
        <v>0.5555555555555556</v>
      </c>
    </row>
    <row r="18" spans="1:13" s="14" customFormat="1" ht="12.75">
      <c r="A18" s="6" t="s">
        <v>22</v>
      </c>
      <c r="B18" s="7" t="s">
        <v>27</v>
      </c>
      <c r="C18" s="30">
        <v>6104</v>
      </c>
      <c r="D18" s="18">
        <v>7120</v>
      </c>
      <c r="E18" s="15">
        <v>4508.9</v>
      </c>
      <c r="F18" s="13">
        <f t="shared" si="0"/>
        <v>0.7386795543905635</v>
      </c>
      <c r="G18" s="13">
        <f t="shared" si="1"/>
        <v>0.6332724719101123</v>
      </c>
      <c r="H18" s="15">
        <v>4924.8</v>
      </c>
      <c r="I18" s="13">
        <f t="shared" si="2"/>
        <v>0.8068152031454784</v>
      </c>
      <c r="J18" s="13">
        <f t="shared" si="3"/>
        <v>0.691685393258427</v>
      </c>
      <c r="K18" s="15">
        <v>4924.8</v>
      </c>
      <c r="L18" s="13">
        <f t="shared" si="4"/>
        <v>0.8068152031454784</v>
      </c>
      <c r="M18" s="13">
        <f t="shared" si="5"/>
        <v>0.691685393258427</v>
      </c>
    </row>
    <row r="19" spans="1:13" s="14" customFormat="1" ht="12.75">
      <c r="A19" s="6" t="s">
        <v>23</v>
      </c>
      <c r="B19" s="7" t="s">
        <v>28</v>
      </c>
      <c r="C19" s="30">
        <v>47.5</v>
      </c>
      <c r="D19" s="18">
        <v>82.5</v>
      </c>
      <c r="E19" s="15">
        <v>364.8</v>
      </c>
      <c r="F19" s="13" t="s">
        <v>78</v>
      </c>
      <c r="G19" s="13" t="s">
        <v>78</v>
      </c>
      <c r="H19" s="15">
        <v>84</v>
      </c>
      <c r="I19" s="13">
        <f t="shared" si="2"/>
        <v>1.768421052631579</v>
      </c>
      <c r="J19" s="13">
        <f t="shared" si="3"/>
        <v>1.018181818181818</v>
      </c>
      <c r="K19" s="15">
        <v>60</v>
      </c>
      <c r="L19" s="13">
        <f t="shared" si="4"/>
        <v>1.263157894736842</v>
      </c>
      <c r="M19" s="13">
        <f t="shared" si="5"/>
        <v>0.7272727272727273</v>
      </c>
    </row>
    <row r="20" spans="1:13" s="23" customFormat="1" ht="12.75">
      <c r="A20" s="4" t="s">
        <v>33</v>
      </c>
      <c r="B20" s="5" t="s">
        <v>29</v>
      </c>
      <c r="C20" s="29">
        <f>SUM(C21:C23)</f>
        <v>6513.5</v>
      </c>
      <c r="D20" s="21">
        <f>SUM(D21:D23)</f>
        <v>5941.1</v>
      </c>
      <c r="E20" s="20">
        <f>SUM(E21:E23)</f>
        <v>5162.6</v>
      </c>
      <c r="F20" s="22">
        <f t="shared" si="0"/>
        <v>0.7925999846472711</v>
      </c>
      <c r="G20" s="22">
        <f t="shared" si="1"/>
        <v>0.8689636599282962</v>
      </c>
      <c r="H20" s="20">
        <f>SUM(H21:H23)</f>
        <v>3980.6</v>
      </c>
      <c r="I20" s="22">
        <f t="shared" si="2"/>
        <v>0.6111307284869886</v>
      </c>
      <c r="J20" s="22">
        <f t="shared" si="3"/>
        <v>0.6700106040968844</v>
      </c>
      <c r="K20" s="20">
        <f>SUM(K21:K23)</f>
        <v>3544.6</v>
      </c>
      <c r="L20" s="22">
        <f>K20/C20</f>
        <v>0.5441928302755815</v>
      </c>
      <c r="M20" s="22">
        <f>K20/D20</f>
        <v>0.5966235208968036</v>
      </c>
    </row>
    <row r="21" spans="1:13" s="14" customFormat="1" ht="12.75">
      <c r="A21" s="2" t="s">
        <v>34</v>
      </c>
      <c r="B21" s="1" t="s">
        <v>30</v>
      </c>
      <c r="C21" s="30">
        <v>166.3</v>
      </c>
      <c r="D21" s="18">
        <v>516.6</v>
      </c>
      <c r="E21" s="15">
        <v>424.6</v>
      </c>
      <c r="F21" s="13" t="s">
        <v>78</v>
      </c>
      <c r="G21" s="13">
        <f t="shared" si="1"/>
        <v>0.8219125048393341</v>
      </c>
      <c r="H21" s="15">
        <v>274.6</v>
      </c>
      <c r="I21" s="13">
        <f t="shared" si="2"/>
        <v>1.651232711966326</v>
      </c>
      <c r="J21" s="13">
        <f t="shared" si="3"/>
        <v>0.5315524583817267</v>
      </c>
      <c r="K21" s="15">
        <v>274.6</v>
      </c>
      <c r="L21" s="13">
        <f t="shared" si="4"/>
        <v>1.651232711966326</v>
      </c>
      <c r="M21" s="13">
        <f t="shared" si="5"/>
        <v>0.5315524583817267</v>
      </c>
    </row>
    <row r="22" spans="1:13" s="14" customFormat="1" ht="12.75">
      <c r="A22" s="6" t="s">
        <v>35</v>
      </c>
      <c r="B22" s="7" t="s">
        <v>31</v>
      </c>
      <c r="C22" s="30">
        <v>3979.2</v>
      </c>
      <c r="D22" s="18">
        <v>2698.5</v>
      </c>
      <c r="E22" s="15">
        <v>1436</v>
      </c>
      <c r="F22" s="13">
        <f t="shared" si="0"/>
        <v>0.3608765581021311</v>
      </c>
      <c r="G22" s="13">
        <f t="shared" si="1"/>
        <v>0.5321474893459329</v>
      </c>
      <c r="H22" s="15">
        <v>1306</v>
      </c>
      <c r="I22" s="13">
        <f t="shared" si="2"/>
        <v>0.32820667470848414</v>
      </c>
      <c r="J22" s="13">
        <f t="shared" si="3"/>
        <v>0.48397257735779137</v>
      </c>
      <c r="K22" s="15">
        <v>1306</v>
      </c>
      <c r="L22" s="13">
        <f t="shared" si="4"/>
        <v>0.32820667470848414</v>
      </c>
      <c r="M22" s="13">
        <f t="shared" si="5"/>
        <v>0.48397257735779137</v>
      </c>
    </row>
    <row r="23" spans="1:13" s="14" customFormat="1" ht="12.75">
      <c r="A23" s="2" t="s">
        <v>36</v>
      </c>
      <c r="B23" s="1" t="s">
        <v>32</v>
      </c>
      <c r="C23" s="30">
        <v>2368</v>
      </c>
      <c r="D23" s="18">
        <v>2726</v>
      </c>
      <c r="E23" s="15">
        <v>3302</v>
      </c>
      <c r="F23" s="13">
        <f t="shared" si="0"/>
        <v>1.3944256756756757</v>
      </c>
      <c r="G23" s="13">
        <f t="shared" si="1"/>
        <v>1.2112986060161408</v>
      </c>
      <c r="H23" s="15">
        <v>2400</v>
      </c>
      <c r="I23" s="13">
        <f t="shared" si="2"/>
        <v>1.0135135135135136</v>
      </c>
      <c r="J23" s="13">
        <f t="shared" si="3"/>
        <v>0.880410858400587</v>
      </c>
      <c r="K23" s="15">
        <v>1964</v>
      </c>
      <c r="L23" s="13">
        <f t="shared" si="4"/>
        <v>0.8293918918918919</v>
      </c>
      <c r="M23" s="13">
        <f t="shared" si="5"/>
        <v>0.7204695524578136</v>
      </c>
    </row>
    <row r="24" spans="1:13" s="23" customFormat="1" ht="12.75">
      <c r="A24" s="4" t="s">
        <v>38</v>
      </c>
      <c r="B24" s="5" t="s">
        <v>37</v>
      </c>
      <c r="C24" s="29">
        <f>SUM(C25:C25)</f>
        <v>45.9</v>
      </c>
      <c r="D24" s="26">
        <f>SUM(D25:D25)</f>
        <v>900</v>
      </c>
      <c r="E24" s="20">
        <f>SUM(E25:E25)</f>
        <v>600</v>
      </c>
      <c r="F24" s="22" t="s">
        <v>78</v>
      </c>
      <c r="G24" s="22">
        <f t="shared" si="1"/>
        <v>0.6666666666666666</v>
      </c>
      <c r="H24" s="20">
        <f>SUM(H25:H25)</f>
        <v>0</v>
      </c>
      <c r="I24" s="22" t="s">
        <v>77</v>
      </c>
      <c r="J24" s="22" t="s">
        <v>77</v>
      </c>
      <c r="K24" s="20">
        <f>SUM(K25:K25)</f>
        <v>0</v>
      </c>
      <c r="L24" s="22" t="s">
        <v>77</v>
      </c>
      <c r="M24" s="22" t="s">
        <v>77</v>
      </c>
    </row>
    <row r="25" spans="1:13" s="14" customFormat="1" ht="12.75">
      <c r="A25" s="6" t="s">
        <v>75</v>
      </c>
      <c r="B25" s="7" t="s">
        <v>74</v>
      </c>
      <c r="C25" s="30">
        <v>45.9</v>
      </c>
      <c r="D25" s="18">
        <v>900</v>
      </c>
      <c r="E25" s="15">
        <v>600</v>
      </c>
      <c r="F25" s="13" t="s">
        <v>78</v>
      </c>
      <c r="G25" s="13">
        <f t="shared" si="1"/>
        <v>0.6666666666666666</v>
      </c>
      <c r="H25" s="15">
        <v>0</v>
      </c>
      <c r="I25" s="13" t="s">
        <v>77</v>
      </c>
      <c r="J25" s="13" t="s">
        <v>77</v>
      </c>
      <c r="K25" s="15">
        <v>0</v>
      </c>
      <c r="L25" s="13" t="s">
        <v>77</v>
      </c>
      <c r="M25" s="13" t="s">
        <v>77</v>
      </c>
    </row>
    <row r="26" spans="1:13" s="23" customFormat="1" ht="12.75">
      <c r="A26" s="4" t="s">
        <v>45</v>
      </c>
      <c r="B26" s="5" t="s">
        <v>39</v>
      </c>
      <c r="C26" s="29">
        <f>SUM(C27:C32)</f>
        <v>45427.50000000001</v>
      </c>
      <c r="D26" s="21">
        <f>SUM(D27:D32)</f>
        <v>45690.399999999994</v>
      </c>
      <c r="E26" s="20">
        <f>SUM(E27:E32)</f>
        <v>41772</v>
      </c>
      <c r="F26" s="22">
        <f>E26/C26</f>
        <v>0.919531121017005</v>
      </c>
      <c r="G26" s="22">
        <f t="shared" si="1"/>
        <v>0.9142401904995361</v>
      </c>
      <c r="H26" s="20">
        <f>SUM(H27:H32)</f>
        <v>35420.6</v>
      </c>
      <c r="I26" s="22">
        <f t="shared" si="2"/>
        <v>0.7797171316933574</v>
      </c>
      <c r="J26" s="22">
        <f t="shared" si="3"/>
        <v>0.7752306830318842</v>
      </c>
      <c r="K26" s="20">
        <f>SUM(K27:K32)</f>
        <v>34984.299999999996</v>
      </c>
      <c r="L26" s="22">
        <f t="shared" si="4"/>
        <v>0.7701128171261898</v>
      </c>
      <c r="M26" s="22">
        <f t="shared" si="5"/>
        <v>0.765681631152277</v>
      </c>
    </row>
    <row r="27" spans="1:13" s="14" customFormat="1" ht="12.75">
      <c r="A27" s="6" t="s">
        <v>46</v>
      </c>
      <c r="B27" s="7" t="s">
        <v>40</v>
      </c>
      <c r="C27" s="30">
        <v>12251.2</v>
      </c>
      <c r="D27" s="18">
        <v>13293.5</v>
      </c>
      <c r="E27" s="15">
        <v>12339.1</v>
      </c>
      <c r="F27" s="13">
        <f>E27/C27</f>
        <v>1.007174807365809</v>
      </c>
      <c r="G27" s="13">
        <f t="shared" si="1"/>
        <v>0.9282055139729943</v>
      </c>
      <c r="H27" s="15">
        <v>10597.7</v>
      </c>
      <c r="I27" s="13">
        <f t="shared" si="2"/>
        <v>0.8650336293587567</v>
      </c>
      <c r="J27" s="13">
        <f t="shared" si="3"/>
        <v>0.7972091623725882</v>
      </c>
      <c r="K27" s="15">
        <v>10460.5</v>
      </c>
      <c r="L27" s="13">
        <f t="shared" si="4"/>
        <v>0.8538347263941491</v>
      </c>
      <c r="M27" s="13">
        <f t="shared" si="5"/>
        <v>0.7868883288825366</v>
      </c>
    </row>
    <row r="28" spans="1:13" s="14" customFormat="1" ht="12.75">
      <c r="A28" s="6" t="s">
        <v>47</v>
      </c>
      <c r="B28" s="7" t="s">
        <v>41</v>
      </c>
      <c r="C28" s="30">
        <v>26218.4</v>
      </c>
      <c r="D28" s="18">
        <v>25140.2</v>
      </c>
      <c r="E28" s="15">
        <v>21734.9</v>
      </c>
      <c r="F28" s="13">
        <f>E28/C28</f>
        <v>0.8289941415189332</v>
      </c>
      <c r="G28" s="13">
        <f t="shared" si="1"/>
        <v>0.8645476169640656</v>
      </c>
      <c r="H28" s="15">
        <v>19849.8</v>
      </c>
      <c r="I28" s="13">
        <f t="shared" si="2"/>
        <v>0.7570942544167454</v>
      </c>
      <c r="J28" s="13">
        <f t="shared" si="3"/>
        <v>0.7895641243904185</v>
      </c>
      <c r="K28" s="15">
        <v>19675</v>
      </c>
      <c r="L28" s="13">
        <f t="shared" si="4"/>
        <v>0.7504271809111158</v>
      </c>
      <c r="M28" s="13">
        <f t="shared" si="5"/>
        <v>0.7826111168566677</v>
      </c>
    </row>
    <row r="29" spans="1:13" s="14" customFormat="1" ht="12.75">
      <c r="A29" s="6" t="s">
        <v>64</v>
      </c>
      <c r="B29" s="7" t="s">
        <v>65</v>
      </c>
      <c r="C29" s="30">
        <v>2339.5</v>
      </c>
      <c r="D29" s="19">
        <v>2761.7</v>
      </c>
      <c r="E29" s="15">
        <v>2985</v>
      </c>
      <c r="F29" s="13">
        <f>E29/C29</f>
        <v>1.275913656764266</v>
      </c>
      <c r="G29" s="13">
        <f t="shared" si="1"/>
        <v>1.0808559944961438</v>
      </c>
      <c r="H29" s="15">
        <v>1615.6</v>
      </c>
      <c r="I29" s="13">
        <f t="shared" si="2"/>
        <v>0.6905749091686257</v>
      </c>
      <c r="J29" s="13">
        <f t="shared" si="3"/>
        <v>0.5850019915269581</v>
      </c>
      <c r="K29" s="15">
        <v>1572.6</v>
      </c>
      <c r="L29" s="13">
        <f t="shared" si="4"/>
        <v>0.6721949134430434</v>
      </c>
      <c r="M29" s="13">
        <f t="shared" si="5"/>
        <v>0.5694318716732447</v>
      </c>
    </row>
    <row r="30" spans="1:13" s="14" customFormat="1" ht="12.75">
      <c r="A30" s="6" t="s">
        <v>48</v>
      </c>
      <c r="B30" s="7" t="s">
        <v>42</v>
      </c>
      <c r="C30" s="30">
        <v>0</v>
      </c>
      <c r="D30" s="18">
        <v>0</v>
      </c>
      <c r="E30" s="15">
        <v>0</v>
      </c>
      <c r="F30" s="13" t="s">
        <v>77</v>
      </c>
      <c r="G30" s="13" t="s">
        <v>77</v>
      </c>
      <c r="H30" s="15">
        <v>0</v>
      </c>
      <c r="I30" s="13" t="s">
        <v>77</v>
      </c>
      <c r="J30" s="13" t="s">
        <v>77</v>
      </c>
      <c r="K30" s="15">
        <v>0</v>
      </c>
      <c r="L30" s="13" t="s">
        <v>77</v>
      </c>
      <c r="M30" s="13" t="s">
        <v>77</v>
      </c>
    </row>
    <row r="31" spans="1:13" s="14" customFormat="1" ht="12.75">
      <c r="A31" s="6" t="s">
        <v>76</v>
      </c>
      <c r="B31" s="7" t="s">
        <v>43</v>
      </c>
      <c r="C31" s="30">
        <v>360.1</v>
      </c>
      <c r="D31" s="18">
        <v>364.6</v>
      </c>
      <c r="E31" s="15">
        <v>336.8</v>
      </c>
      <c r="F31" s="13">
        <f aca="true" t="shared" si="6" ref="F31:F41">E31/C31</f>
        <v>0.9352957511802277</v>
      </c>
      <c r="G31" s="13">
        <f t="shared" si="1"/>
        <v>0.9237520570488206</v>
      </c>
      <c r="H31" s="15">
        <v>269</v>
      </c>
      <c r="I31" s="13">
        <f t="shared" si="2"/>
        <v>0.7470147181338517</v>
      </c>
      <c r="J31" s="13">
        <f t="shared" si="3"/>
        <v>0.7377948436642896</v>
      </c>
      <c r="K31" s="15">
        <v>257</v>
      </c>
      <c r="L31" s="13">
        <f t="shared" si="4"/>
        <v>0.7136906414884754</v>
      </c>
      <c r="M31" s="13">
        <f t="shared" si="5"/>
        <v>0.7048820625342841</v>
      </c>
    </row>
    <row r="32" spans="1:13" s="14" customFormat="1" ht="13.5" customHeight="1">
      <c r="A32" s="6" t="s">
        <v>49</v>
      </c>
      <c r="B32" s="7" t="s">
        <v>44</v>
      </c>
      <c r="C32" s="30">
        <v>4258.3</v>
      </c>
      <c r="D32" s="18">
        <v>4130.4</v>
      </c>
      <c r="E32" s="15">
        <v>4376.2</v>
      </c>
      <c r="F32" s="13">
        <f t="shared" si="6"/>
        <v>1.0276871051828194</v>
      </c>
      <c r="G32" s="13">
        <f t="shared" si="1"/>
        <v>1.0595099748208407</v>
      </c>
      <c r="H32" s="15">
        <v>3088.5</v>
      </c>
      <c r="I32" s="13">
        <f t="shared" si="2"/>
        <v>0.725289434750957</v>
      </c>
      <c r="J32" s="13">
        <f t="shared" si="3"/>
        <v>0.7477484020918072</v>
      </c>
      <c r="K32" s="15">
        <v>3019.2</v>
      </c>
      <c r="L32" s="13">
        <f t="shared" si="4"/>
        <v>0.7090153347580019</v>
      </c>
      <c r="M32" s="13">
        <f t="shared" si="5"/>
        <v>0.7309703660662406</v>
      </c>
    </row>
    <row r="33" spans="1:13" s="23" customFormat="1" ht="12.75">
      <c r="A33" s="4" t="s">
        <v>52</v>
      </c>
      <c r="B33" s="5" t="s">
        <v>50</v>
      </c>
      <c r="C33" s="29">
        <f>SUM(C34:C34)</f>
        <v>929.4</v>
      </c>
      <c r="D33" s="21">
        <f>SUM(D34:D34)</f>
        <v>981.8</v>
      </c>
      <c r="E33" s="20">
        <f>SUM(E34:E34)</f>
        <v>1009.6</v>
      </c>
      <c r="F33" s="22">
        <f t="shared" si="6"/>
        <v>1.0862922315472348</v>
      </c>
      <c r="G33" s="22">
        <f t="shared" si="1"/>
        <v>1.0283153391729478</v>
      </c>
      <c r="H33" s="20">
        <f>SUM(H34:H34)</f>
        <v>511.2</v>
      </c>
      <c r="I33" s="22">
        <f t="shared" si="2"/>
        <v>0.5500322788896062</v>
      </c>
      <c r="J33" s="22">
        <f t="shared" si="3"/>
        <v>0.5206763088205337</v>
      </c>
      <c r="K33" s="20">
        <f>SUM(K34:K34)</f>
        <v>511.2</v>
      </c>
      <c r="L33" s="22">
        <f t="shared" si="4"/>
        <v>0.5500322788896062</v>
      </c>
      <c r="M33" s="22">
        <f t="shared" si="5"/>
        <v>0.5206763088205337</v>
      </c>
    </row>
    <row r="34" spans="1:13" s="14" customFormat="1" ht="12.75">
      <c r="A34" s="6" t="s">
        <v>53</v>
      </c>
      <c r="B34" s="7" t="s">
        <v>51</v>
      </c>
      <c r="C34" s="30">
        <v>929.4</v>
      </c>
      <c r="D34" s="18">
        <v>981.8</v>
      </c>
      <c r="E34" s="15">
        <v>1009.6</v>
      </c>
      <c r="F34" s="13">
        <f t="shared" si="6"/>
        <v>1.0862922315472348</v>
      </c>
      <c r="G34" s="13">
        <f t="shared" si="1"/>
        <v>1.0283153391729478</v>
      </c>
      <c r="H34" s="15">
        <v>511.2</v>
      </c>
      <c r="I34" s="13">
        <f t="shared" si="2"/>
        <v>0.5500322788896062</v>
      </c>
      <c r="J34" s="13">
        <f t="shared" si="3"/>
        <v>0.5206763088205337</v>
      </c>
      <c r="K34" s="15">
        <v>511.2</v>
      </c>
      <c r="L34" s="13">
        <f t="shared" si="4"/>
        <v>0.5500322788896062</v>
      </c>
      <c r="M34" s="13">
        <f t="shared" si="5"/>
        <v>0.5206763088205337</v>
      </c>
    </row>
    <row r="35" spans="1:13" s="23" customFormat="1" ht="12.75">
      <c r="A35" s="4" t="s">
        <v>54</v>
      </c>
      <c r="B35" s="8">
        <v>1000</v>
      </c>
      <c r="C35" s="29">
        <f>SUM(C36:C38)</f>
        <v>2219.2</v>
      </c>
      <c r="D35" s="21">
        <f>SUM(D36:D38)</f>
        <v>1277</v>
      </c>
      <c r="E35" s="20">
        <f>SUM(E36:E38)</f>
        <v>1791.6</v>
      </c>
      <c r="F35" s="22">
        <f t="shared" si="6"/>
        <v>0.8073179524152848</v>
      </c>
      <c r="G35" s="22">
        <f t="shared" si="1"/>
        <v>1.4029757243539545</v>
      </c>
      <c r="H35" s="20">
        <f>SUM(H36:H38)</f>
        <v>897.1</v>
      </c>
      <c r="I35" s="22">
        <f t="shared" si="2"/>
        <v>0.404244772891132</v>
      </c>
      <c r="J35" s="22">
        <f t="shared" si="3"/>
        <v>0.7025058731401723</v>
      </c>
      <c r="K35" s="20">
        <f>SUM(K36:K38)</f>
        <v>897.1</v>
      </c>
      <c r="L35" s="22">
        <f t="shared" si="4"/>
        <v>0.404244772891132</v>
      </c>
      <c r="M35" s="22">
        <f t="shared" si="5"/>
        <v>0.7025058731401723</v>
      </c>
    </row>
    <row r="36" spans="1:13" s="14" customFormat="1" ht="12.75">
      <c r="A36" s="6" t="s">
        <v>55</v>
      </c>
      <c r="B36" s="3">
        <v>1001</v>
      </c>
      <c r="C36" s="30">
        <v>732.3</v>
      </c>
      <c r="D36" s="18">
        <v>943.3</v>
      </c>
      <c r="E36" s="15">
        <v>973.7</v>
      </c>
      <c r="F36" s="13">
        <f t="shared" si="6"/>
        <v>1.3296463198142838</v>
      </c>
      <c r="G36" s="13">
        <f t="shared" si="1"/>
        <v>1.0322272871832927</v>
      </c>
      <c r="H36" s="15">
        <v>520.3</v>
      </c>
      <c r="I36" s="13">
        <f t="shared" si="2"/>
        <v>0.7105011607264782</v>
      </c>
      <c r="J36" s="13">
        <f t="shared" si="3"/>
        <v>0.5515742605745786</v>
      </c>
      <c r="K36" s="15">
        <v>520.3</v>
      </c>
      <c r="L36" s="13">
        <f t="shared" si="4"/>
        <v>0.7105011607264782</v>
      </c>
      <c r="M36" s="13">
        <f t="shared" si="5"/>
        <v>0.5515742605745786</v>
      </c>
    </row>
    <row r="37" spans="1:13" s="14" customFormat="1" ht="12.75">
      <c r="A37" s="6" t="s">
        <v>56</v>
      </c>
      <c r="B37" s="3">
        <v>1003</v>
      </c>
      <c r="C37" s="30">
        <v>1332.3</v>
      </c>
      <c r="D37" s="18">
        <v>185</v>
      </c>
      <c r="E37" s="15">
        <v>620.8</v>
      </c>
      <c r="F37" s="13">
        <f t="shared" si="6"/>
        <v>0.4659611198678976</v>
      </c>
      <c r="G37" s="13" t="s">
        <v>78</v>
      </c>
      <c r="H37" s="15">
        <v>179.7</v>
      </c>
      <c r="I37" s="13">
        <f t="shared" si="2"/>
        <v>0.13487953163701868</v>
      </c>
      <c r="J37" s="13">
        <f t="shared" si="3"/>
        <v>0.9713513513513513</v>
      </c>
      <c r="K37" s="15">
        <v>179.7</v>
      </c>
      <c r="L37" s="13">
        <f t="shared" si="4"/>
        <v>0.13487953163701868</v>
      </c>
      <c r="M37" s="13">
        <f t="shared" si="5"/>
        <v>0.9713513513513513</v>
      </c>
    </row>
    <row r="38" spans="1:13" s="14" customFormat="1" ht="12.75">
      <c r="A38" s="6" t="s">
        <v>57</v>
      </c>
      <c r="B38" s="3">
        <v>1004</v>
      </c>
      <c r="C38" s="30">
        <v>154.6</v>
      </c>
      <c r="D38" s="18">
        <v>148.7</v>
      </c>
      <c r="E38" s="15">
        <v>197.1</v>
      </c>
      <c r="F38" s="13">
        <f t="shared" si="6"/>
        <v>1.27490297542044</v>
      </c>
      <c r="G38" s="13">
        <f t="shared" si="1"/>
        <v>1.3254875588433088</v>
      </c>
      <c r="H38" s="15">
        <v>197.1</v>
      </c>
      <c r="I38" s="13">
        <f t="shared" si="2"/>
        <v>1.27490297542044</v>
      </c>
      <c r="J38" s="13">
        <f t="shared" si="3"/>
        <v>1.3254875588433088</v>
      </c>
      <c r="K38" s="15">
        <v>197.1</v>
      </c>
      <c r="L38" s="13">
        <f t="shared" si="4"/>
        <v>1.27490297542044</v>
      </c>
      <c r="M38" s="13">
        <f t="shared" si="5"/>
        <v>1.3254875588433088</v>
      </c>
    </row>
    <row r="39" spans="1:13" s="23" customFormat="1" ht="12.75">
      <c r="A39" s="4" t="s">
        <v>58</v>
      </c>
      <c r="B39" s="8">
        <v>1100</v>
      </c>
      <c r="C39" s="29">
        <f>SUM(C40:C40)</f>
        <v>35.4</v>
      </c>
      <c r="D39" s="21">
        <f>SUM(D40:D40)</f>
        <v>85</v>
      </c>
      <c r="E39" s="20">
        <f>SUM(E40:E40)</f>
        <v>85</v>
      </c>
      <c r="F39" s="22">
        <f t="shared" si="6"/>
        <v>2.401129943502825</v>
      </c>
      <c r="G39" s="22">
        <f t="shared" si="1"/>
        <v>1</v>
      </c>
      <c r="H39" s="20">
        <f>SUM(H40:H40)</f>
        <v>50</v>
      </c>
      <c r="I39" s="22">
        <f t="shared" si="2"/>
        <v>1.4124293785310735</v>
      </c>
      <c r="J39" s="22">
        <f t="shared" si="3"/>
        <v>0.5882352941176471</v>
      </c>
      <c r="K39" s="20">
        <f>SUM(K40:K40)</f>
        <v>40</v>
      </c>
      <c r="L39" s="22">
        <f t="shared" si="4"/>
        <v>1.1299435028248588</v>
      </c>
      <c r="M39" s="22">
        <f t="shared" si="5"/>
        <v>0.47058823529411764</v>
      </c>
    </row>
    <row r="40" spans="1:13" s="14" customFormat="1" ht="12.75">
      <c r="A40" s="6" t="s">
        <v>59</v>
      </c>
      <c r="B40" s="3">
        <v>1102</v>
      </c>
      <c r="C40" s="30">
        <v>35.4</v>
      </c>
      <c r="D40" s="18">
        <v>85</v>
      </c>
      <c r="E40" s="15">
        <v>85</v>
      </c>
      <c r="F40" s="13" t="s">
        <v>78</v>
      </c>
      <c r="G40" s="13">
        <f t="shared" si="1"/>
        <v>1</v>
      </c>
      <c r="H40" s="15">
        <v>50</v>
      </c>
      <c r="I40" s="13">
        <f t="shared" si="2"/>
        <v>1.4124293785310735</v>
      </c>
      <c r="J40" s="13">
        <f t="shared" si="3"/>
        <v>0.5882352941176471</v>
      </c>
      <c r="K40" s="15">
        <v>40</v>
      </c>
      <c r="L40" s="13">
        <f t="shared" si="4"/>
        <v>1.1299435028248588</v>
      </c>
      <c r="M40" s="13">
        <f t="shared" si="5"/>
        <v>0.47058823529411764</v>
      </c>
    </row>
    <row r="41" spans="1:13" s="23" customFormat="1" ht="12.75">
      <c r="A41" s="34" t="s">
        <v>61</v>
      </c>
      <c r="B41" s="35"/>
      <c r="C41" s="29">
        <f>C5+C12+C15+C20+C24+C26+C33+C35+C39</f>
        <v>87859.9</v>
      </c>
      <c r="D41" s="29">
        <f>D5+D12+D15+D20+D24+D26+D33+D35+D39</f>
        <v>90690.49999999999</v>
      </c>
      <c r="E41" s="29">
        <f>E5+E12+E15+E20+E24+E26+E33+E35+E39</f>
        <v>83914.80000000002</v>
      </c>
      <c r="F41" s="22">
        <f t="shared" si="6"/>
        <v>0.9550978318891784</v>
      </c>
      <c r="G41" s="22">
        <f t="shared" si="1"/>
        <v>0.9252876541644387</v>
      </c>
      <c r="H41" s="29">
        <f>H5+H12+H15+H20+H24+H26+H33+H35+H39</f>
        <v>65684.8</v>
      </c>
      <c r="I41" s="22">
        <f t="shared" si="2"/>
        <v>0.7476084083865336</v>
      </c>
      <c r="J41" s="22">
        <f t="shared" si="3"/>
        <v>0.7242743175966613</v>
      </c>
      <c r="K41" s="29">
        <f>K5+K12+K15+K20+K24+K26+K33+K35+K39</f>
        <v>64498.09999999999</v>
      </c>
      <c r="L41" s="22">
        <f t="shared" si="4"/>
        <v>0.7341016777847459</v>
      </c>
      <c r="M41" s="22">
        <f t="shared" si="5"/>
        <v>0.7111891543215663</v>
      </c>
    </row>
  </sheetData>
  <sheetProtection/>
  <mergeCells count="2">
    <mergeCell ref="A1:M1"/>
    <mergeCell ref="A41:B41"/>
  </mergeCells>
  <printOptions/>
  <pageMargins left="0.35433070866141736" right="0.2362204724409449" top="0.41" bottom="0.28" header="0.31496062992125984" footer="0.21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Самарина</dc:creator>
  <cp:keywords/>
  <dc:description/>
  <cp:lastModifiedBy>+__+</cp:lastModifiedBy>
  <cp:lastPrinted>2019-11-14T14:11:23Z</cp:lastPrinted>
  <dcterms:created xsi:type="dcterms:W3CDTF">2014-03-24T07:39:29Z</dcterms:created>
  <dcterms:modified xsi:type="dcterms:W3CDTF">2019-11-15T06:34:33Z</dcterms:modified>
  <cp:category/>
  <cp:version/>
  <cp:contentType/>
  <cp:contentStatus/>
</cp:coreProperties>
</file>