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<sst xmlns="http://schemas.openxmlformats.org/spreadsheetml/2006/main" count="65" uniqueCount="61">
  <si>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НАЛОГОВЫЕ И НЕНАЛОГОВЫЕ ДОХОДЫ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</si>
  <si>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</si>
  <si>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</si>
  <si>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</si>
  <si>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</si>
  <si>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</si>
  <si>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</si>
  <si>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</si>
  <si>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</si>
  <si>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000 2 00 00000 00 0000 000</t>
  </si>
  <si>
    <t>000 2 02 10000 00 0000 151</t>
  </si>
  <si>
    <t>Дотации бюджетам бюджетной системы Российской Федерации</t>
  </si>
  <si>
    <t>000 2 02 20000 00 0000 151</t>
  </si>
  <si>
    <t>000 2 02 30000 00 0000 151</t>
  </si>
  <si>
    <t>Субвенции бюджетам бюджетной системы Российской Федерации</t>
  </si>
  <si>
    <t>000 2 02 40000 00 0000 151</t>
  </si>
  <si>
    <t>тыс. руб.</t>
  </si>
  <si>
    <t>Проект 
на 2020 год</t>
  </si>
  <si>
    <t>ИТОГО ДОХОДОВ:</t>
  </si>
  <si>
    <t>000 1 01 02000 01 0000 110</t>
  </si>
  <si>
    <t>000 1 03 02000 01 0000 110</t>
  </si>
  <si>
    <t>000 1 05 02000 02 0000 110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</si>
  <si>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</si>
  <si>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</si>
  <si>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</si>
  <si>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 xml:space="preserve">000 1 08 03000 01 0000 110
</t>
  </si>
  <si>
    <t xml:space="preserve">  000  1 16 00000 00 0000 000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</si>
  <si>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</si>
  <si>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</si>
  <si>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</si>
  <si>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  000 1 12 00000 00 0000 000
</t>
  </si>
  <si>
    <t>000 1 11 00000 00 0000 000</t>
  </si>
  <si>
    <t>Задолженность и перерасчеты по отмененным налогам, сборам и иным обязательным платежам</t>
  </si>
  <si>
    <t xml:space="preserve">  000 1 09 00000 00 0000 000
</t>
  </si>
  <si>
    <t xml:space="preserve">  000 1 14 00000 00 0000 000</t>
  </si>
  <si>
    <t>Доходы от продажи материальных и нематериальных активов</t>
  </si>
  <si>
    <t xml:space="preserve"> Государственная пошлина по делам,
 рассматриваемым в судах общей
 юрисдикции, мировыми судьями</t>
  </si>
  <si>
    <t>000 2 02 00000 00 0000 000</t>
  </si>
  <si>
    <t xml:space="preserve">  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</si>
  <si>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</si>
  <si>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оказания платных услуг (работ) и компенсации затрат государства</t>
  </si>
  <si>
    <t xml:space="preserve">  000 1 13 00000 00 0000 000</t>
  </si>
  <si>
    <t>Безвозмездные поступления от других бюджетов бюджетной системы Российской Федереации</t>
  </si>
  <si>
    <t>св.200%</t>
  </si>
  <si>
    <t>Проект 
на 2021 год</t>
  </si>
  <si>
    <t>Налог, взымаемый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</si>
  <si>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</si>
  <si>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Прочие безвозмездные поступления</t>
  </si>
  <si>
    <t>Доходы бюджетов бюджетной системы Российской Федерации от возраста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</si>
  <si>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</si>
  <si>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000 2 07 00000 00 0000 000</t>
  </si>
  <si>
    <t>Исполнено 
за 2018 год</t>
  </si>
  <si>
    <t>Доходы бюджета Верхнеландеховского муниципального района по видам доходов на 2020 год и на плановый период 2021 и 2022 годов в сравнении с исполнением за 2018 год и ожидаемым исполнением за 2019 год</t>
  </si>
  <si>
    <t xml:space="preserve">2020 год к исполнению 
за 2018 год </t>
  </si>
  <si>
    <t xml:space="preserve">2020 год к ожидаемому исполнению 
за 2019 год </t>
  </si>
  <si>
    <t>Ожидаемое исполнение за 2019 год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</si>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</sst>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6" fontId="2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/>
    </xf>
    <xf numFmtId="186" fontId="20" fillId="0" borderId="11" xfId="0" applyNumberFormat="1" applyFont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85" fontId="22" fillId="0" borderId="10" xfId="0" applyNumberFormat="1" applyFont="1" applyBorder="1" applyAlignment="1">
      <alignment horizontal="center" vertical="center"/>
    </xf>
    <xf numFmtId="186" fontId="20" fillId="24" borderId="10" xfId="0" applyNumberFormat="1" applyFont="1" applyFill="1" applyBorder="1" applyAlignment="1">
      <alignment horizontal="center" vertical="center"/>
    </xf>
    <xf numFmtId="186" fontId="20" fillId="0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/>
    </xf>
    <xf numFmtId="186" fontId="22" fillId="0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185" fontId="22" fillId="0" borderId="10" xfId="59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PageLayoutView="0" workbookViewId="0" topLeftCell="A7">
      <pane xSplit="1" topLeftCell="B1" activePane="topRight" state="frozen"/>
      <selection pane="topLeft" activeCell="A1" sqref="A1"/>
      <selection pane="topRight" activeCell="J10" sqref="J10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3" width="18.125" style="22" customWidth="1"/>
    <col min="4" max="4" width="18.375" style="22" customWidth="1"/>
    <col min="5" max="5" width="18.00390625" style="41" customWidth="1"/>
    <col min="6" max="6" width="15.875" style="41" customWidth="1"/>
    <col min="7" max="7" width="15.625" style="41" customWidth="1"/>
    <col min="8" max="8" width="15.75390625" style="41" customWidth="1"/>
    <col min="9" max="9" width="16.625" style="41" customWidth="1"/>
    <col min="10" max="10" width="17.375" style="41" customWidth="1"/>
    <col min="11" max="11" width="16.75390625" style="41" customWidth="1"/>
    <col min="12" max="12" width="16.75390625" style="0" customWidth="1"/>
    <col min="13" max="13" width="18.1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7.2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7"/>
      <c r="M2" s="11" t="s">
        <v>16</v>
      </c>
    </row>
    <row r="3" spans="1:13" ht="83.25" customHeight="1">
      <c r="A3" s="20" t="s">
        <v>6</v>
      </c>
      <c r="B3" s="9" t="s">
        <v>7</v>
      </c>
      <c r="C3" s="10" t="s">
        <v>51</v>
      </c>
      <c r="D3" s="10" t="s">
        <v>55</v>
      </c>
      <c r="E3" s="10" t="s">
        <v>17</v>
      </c>
      <c r="F3" s="12" t="s">
        <v>53</v>
      </c>
      <c r="G3" s="12" t="s">
        <v>54</v>
      </c>
      <c r="H3" s="10" t="s">
        <v>44</v>
      </c>
      <c r="I3" s="12" t="s">
        <v>56</v>
      </c>
      <c r="J3" s="12" t="s">
        <v>57</v>
      </c>
      <c r="K3" s="10" t="s">
        <v>58</v>
      </c>
      <c r="L3" s="12" t="s">
        <v>59</v>
      </c>
      <c r="M3" s="12" t="s">
        <v>60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37.5">
      <c r="A5" s="18" t="s">
        <v>0</v>
      </c>
      <c r="B5" s="19" t="s">
        <v>8</v>
      </c>
      <c r="C5" s="21">
        <f>SUM(C6:C17)</f>
        <v>15012.7</v>
      </c>
      <c r="D5" s="21">
        <f>SUM(D6:D17)</f>
        <v>15863.8</v>
      </c>
      <c r="E5" s="21">
        <f>SUM(E6:E17)</f>
        <v>15741.400000000001</v>
      </c>
      <c r="F5" s="29">
        <f>E5/C5*100%</f>
        <v>1.048538903728177</v>
      </c>
      <c r="G5" s="29">
        <f>E5/D5*100%</f>
        <v>0.9922843202763526</v>
      </c>
      <c r="H5" s="21">
        <f>SUM(H6:H17)</f>
        <v>15731.8</v>
      </c>
      <c r="I5" s="29">
        <f>H5/C5*100%</f>
        <v>1.047899445136451</v>
      </c>
      <c r="J5" s="29">
        <f>H5/D5*100%</f>
        <v>0.9916791689254781</v>
      </c>
      <c r="K5" s="21">
        <f>SUM(K6:K17)</f>
        <v>16063.800000000001</v>
      </c>
      <c r="L5" s="29">
        <f aca="true" t="shared" si="0" ref="L5:L12">K5/C5*100%</f>
        <v>1.070014054766964</v>
      </c>
      <c r="M5" s="29">
        <f aca="true" t="shared" si="1" ref="M5:M11">K5/D5*100%</f>
        <v>1.0126073198098817</v>
      </c>
    </row>
    <row r="6" spans="1:13" ht="18.75">
      <c r="A6" s="14" t="s">
        <v>4</v>
      </c>
      <c r="B6" s="15" t="s">
        <v>19</v>
      </c>
      <c r="C6" s="23">
        <v>5627.7</v>
      </c>
      <c r="D6" s="23">
        <v>5789</v>
      </c>
      <c r="E6" s="23">
        <v>6896.3</v>
      </c>
      <c r="F6" s="26">
        <f aca="true" t="shared" si="2" ref="F5:F24">E6/C6*100%</f>
        <v>1.2254206869591486</v>
      </c>
      <c r="G6" s="26">
        <f aca="true" t="shared" si="3" ref="G5:G11">E6/D6*100%</f>
        <v>1.1912765589911902</v>
      </c>
      <c r="H6" s="23">
        <v>6911.5</v>
      </c>
      <c r="I6" s="26">
        <f aca="true" t="shared" si="4" ref="I5:I24">H6/C6*100%</f>
        <v>1.2281216127369974</v>
      </c>
      <c r="J6" s="26">
        <f aca="true" t="shared" si="5" ref="J5:J11">H6/D6*100%</f>
        <v>1.193902228364139</v>
      </c>
      <c r="K6" s="23">
        <v>7011.8</v>
      </c>
      <c r="L6" s="26">
        <f t="shared" si="0"/>
        <v>1.2459441690210922</v>
      </c>
      <c r="M6" s="26">
        <f t="shared" si="1"/>
        <v>1.211228191397478</v>
      </c>
    </row>
    <row r="7" spans="1:13" ht="56.25">
      <c r="A7" s="35" t="s">
        <v>5</v>
      </c>
      <c r="B7" s="15" t="s">
        <v>20</v>
      </c>
      <c r="C7" s="23">
        <v>3644.2</v>
      </c>
      <c r="D7" s="23">
        <v>4075.8</v>
      </c>
      <c r="E7" s="23">
        <v>3835.7</v>
      </c>
      <c r="F7" s="26">
        <f t="shared" si="2"/>
        <v>1.0525492563525602</v>
      </c>
      <c r="G7" s="26">
        <f t="shared" si="3"/>
        <v>0.941091319495559</v>
      </c>
      <c r="H7" s="23">
        <v>4317.6</v>
      </c>
      <c r="I7" s="26">
        <f t="shared" si="4"/>
        <v>1.1847867844794469</v>
      </c>
      <c r="J7" s="26">
        <f t="shared" si="5"/>
        <v>1.059325776534668</v>
      </c>
      <c r="K7" s="23">
        <v>4317.6</v>
      </c>
      <c r="L7" s="26">
        <f t="shared" si="0"/>
        <v>1.1847867844794469</v>
      </c>
      <c r="M7" s="26">
        <f t="shared" si="1"/>
        <v>1.059325776534668</v>
      </c>
    </row>
    <row r="8" spans="1:13" ht="37.5">
      <c r="A8" s="35" t="s">
        <v>22</v>
      </c>
      <c r="B8" s="15" t="s">
        <v>21</v>
      </c>
      <c r="C8" s="23">
        <v>694.9</v>
      </c>
      <c r="D8" s="23">
        <v>795</v>
      </c>
      <c r="E8" s="23">
        <v>750</v>
      </c>
      <c r="F8" s="26">
        <f t="shared" si="2"/>
        <v>1.0792919844581954</v>
      </c>
      <c r="G8" s="26">
        <f t="shared" si="3"/>
        <v>0.9433962264150944</v>
      </c>
      <c r="H8" s="23">
        <v>175</v>
      </c>
      <c r="I8" s="26">
        <f t="shared" si="4"/>
        <v>0.2518347963735789</v>
      </c>
      <c r="J8" s="26">
        <f t="shared" si="5"/>
        <v>0.22012578616352202</v>
      </c>
      <c r="K8" s="23">
        <v>0</v>
      </c>
      <c r="L8" s="26">
        <f t="shared" si="0"/>
        <v>0</v>
      </c>
      <c r="M8" s="26">
        <f t="shared" si="1"/>
        <v>0</v>
      </c>
    </row>
    <row r="9" spans="1:13" ht="17.25" customHeight="1">
      <c r="A9" s="36" t="s">
        <v>23</v>
      </c>
      <c r="B9" s="16" t="s">
        <v>24</v>
      </c>
      <c r="C9" s="23">
        <v>40.7</v>
      </c>
      <c r="D9" s="23">
        <v>40</v>
      </c>
      <c r="E9" s="23">
        <v>45</v>
      </c>
      <c r="F9" s="26">
        <f t="shared" si="2"/>
        <v>1.1056511056511056</v>
      </c>
      <c r="G9" s="26">
        <f t="shared" si="3"/>
        <v>1.125</v>
      </c>
      <c r="H9" s="23">
        <v>45</v>
      </c>
      <c r="I9" s="26">
        <f t="shared" si="4"/>
        <v>1.1056511056511056</v>
      </c>
      <c r="J9" s="26">
        <f t="shared" si="5"/>
        <v>1.125</v>
      </c>
      <c r="K9" s="23">
        <v>45</v>
      </c>
      <c r="L9" s="26">
        <f t="shared" si="0"/>
        <v>1.1056511056511056</v>
      </c>
      <c r="M9" s="26">
        <f t="shared" si="1"/>
        <v>1.125</v>
      </c>
    </row>
    <row r="10" spans="1:13" ht="74.25" customHeight="1">
      <c r="A10" s="36" t="s">
        <v>45</v>
      </c>
      <c r="B10" s="25" t="s">
        <v>46</v>
      </c>
      <c r="C10" s="23">
        <v>29</v>
      </c>
      <c r="D10" s="23">
        <v>24.1</v>
      </c>
      <c r="E10" s="23">
        <v>50</v>
      </c>
      <c r="F10" s="26">
        <f>E10/C10*100%</f>
        <v>1.7241379310344827</v>
      </c>
      <c r="G10" s="26" t="s">
        <v>43</v>
      </c>
      <c r="H10" s="23">
        <v>157.5</v>
      </c>
      <c r="I10" s="26" t="s">
        <v>43</v>
      </c>
      <c r="J10" s="26" t="s">
        <v>43</v>
      </c>
      <c r="K10" s="23">
        <v>525</v>
      </c>
      <c r="L10" s="26" t="s">
        <v>43</v>
      </c>
      <c r="M10" s="26" t="s">
        <v>43</v>
      </c>
    </row>
    <row r="11" spans="1:13" ht="56.25">
      <c r="A11" s="36" t="s">
        <v>36</v>
      </c>
      <c r="B11" s="17" t="s">
        <v>25</v>
      </c>
      <c r="C11" s="23">
        <v>223.6</v>
      </c>
      <c r="D11" s="23">
        <v>260</v>
      </c>
      <c r="E11" s="23">
        <v>270</v>
      </c>
      <c r="F11" s="26">
        <f t="shared" si="2"/>
        <v>1.2075134168157424</v>
      </c>
      <c r="G11" s="26">
        <f t="shared" si="3"/>
        <v>1.0384615384615385</v>
      </c>
      <c r="H11" s="23">
        <v>270</v>
      </c>
      <c r="I11" s="26">
        <f t="shared" si="4"/>
        <v>1.2075134168157424</v>
      </c>
      <c r="J11" s="26">
        <f t="shared" si="5"/>
        <v>1.0384615384615385</v>
      </c>
      <c r="K11" s="23">
        <v>270</v>
      </c>
      <c r="L11" s="26">
        <f t="shared" si="0"/>
        <v>1.2075134168157424</v>
      </c>
      <c r="M11" s="26">
        <f t="shared" si="1"/>
        <v>1.0384615384615385</v>
      </c>
    </row>
    <row r="12" spans="1:13" ht="56.25" hidden="1">
      <c r="A12" s="36" t="s">
        <v>32</v>
      </c>
      <c r="B12" s="17" t="s">
        <v>33</v>
      </c>
      <c r="C12" s="23">
        <v>0</v>
      </c>
      <c r="D12" s="23">
        <v>0</v>
      </c>
      <c r="E12" s="23">
        <v>0</v>
      </c>
      <c r="F12" s="26" t="e">
        <f t="shared" si="2"/>
        <v>#DIV/0!</v>
      </c>
      <c r="G12" s="26">
        <v>0</v>
      </c>
      <c r="H12" s="27">
        <v>0</v>
      </c>
      <c r="I12" s="26" t="e">
        <f t="shared" si="4"/>
        <v>#DIV/0!</v>
      </c>
      <c r="J12" s="26">
        <v>0</v>
      </c>
      <c r="K12" s="23">
        <v>0</v>
      </c>
      <c r="L12" s="26" t="e">
        <f t="shared" si="0"/>
        <v>#DIV/0!</v>
      </c>
      <c r="M12" s="26">
        <v>0</v>
      </c>
    </row>
    <row r="13" spans="1:13" ht="56.25">
      <c r="A13" s="36" t="s">
        <v>28</v>
      </c>
      <c r="B13" s="25" t="s">
        <v>31</v>
      </c>
      <c r="C13" s="23">
        <v>1168.1</v>
      </c>
      <c r="D13" s="23">
        <v>1594.3</v>
      </c>
      <c r="E13" s="23">
        <v>803.5</v>
      </c>
      <c r="F13" s="26">
        <f t="shared" si="2"/>
        <v>0.6878691892817397</v>
      </c>
      <c r="G13" s="26">
        <f aca="true" t="shared" si="6" ref="G13:G25">E13/D13*100%</f>
        <v>0.5039829392209747</v>
      </c>
      <c r="H13" s="27">
        <v>792</v>
      </c>
      <c r="I13" s="26">
        <f t="shared" si="4"/>
        <v>0.6780241417686842</v>
      </c>
      <c r="J13" s="26">
        <f aca="true" t="shared" si="7" ref="J13:J27">H13/D13*100%</f>
        <v>0.4967697422066111</v>
      </c>
      <c r="K13" s="23">
        <v>809.5</v>
      </c>
      <c r="L13" s="26">
        <f>K13/C13</f>
        <v>0.6930057358102902</v>
      </c>
      <c r="M13" s="26">
        <f aca="true" t="shared" si="8" ref="M13:M27">K13/D13*100%</f>
        <v>0.5077463463589036</v>
      </c>
    </row>
    <row r="14" spans="1:13" ht="37.5">
      <c r="A14" s="36" t="s">
        <v>29</v>
      </c>
      <c r="B14" s="17" t="s">
        <v>30</v>
      </c>
      <c r="C14" s="23">
        <v>10.6</v>
      </c>
      <c r="D14" s="23">
        <v>5.4</v>
      </c>
      <c r="E14" s="23">
        <v>1.7</v>
      </c>
      <c r="F14" s="26">
        <f t="shared" si="2"/>
        <v>0.16037735849056603</v>
      </c>
      <c r="G14" s="26">
        <f t="shared" si="6"/>
        <v>0.31481481481481477</v>
      </c>
      <c r="H14" s="27">
        <v>1.8</v>
      </c>
      <c r="I14" s="26">
        <f t="shared" si="4"/>
        <v>0.169811320754717</v>
      </c>
      <c r="J14" s="26">
        <f t="shared" si="7"/>
        <v>0.3333333333333333</v>
      </c>
      <c r="K14" s="23">
        <v>1.9</v>
      </c>
      <c r="L14" s="26">
        <f aca="true" t="shared" si="9" ref="L14:L25">K14/C14*100%</f>
        <v>0.1792452830188679</v>
      </c>
      <c r="M14" s="26">
        <f t="shared" si="8"/>
        <v>0.3518518518518518</v>
      </c>
    </row>
    <row r="15" spans="1:13" ht="41.25" customHeight="1">
      <c r="A15" s="36" t="s">
        <v>40</v>
      </c>
      <c r="B15" s="25" t="s">
        <v>41</v>
      </c>
      <c r="C15" s="23">
        <v>3337.5</v>
      </c>
      <c r="D15" s="23">
        <v>3068.7</v>
      </c>
      <c r="E15" s="23">
        <v>3010.2</v>
      </c>
      <c r="F15" s="26">
        <f t="shared" si="2"/>
        <v>0.9019325842696628</v>
      </c>
      <c r="G15" s="26">
        <f t="shared" si="6"/>
        <v>0.9809365529377261</v>
      </c>
      <c r="H15" s="27">
        <v>2977.9</v>
      </c>
      <c r="I15" s="26">
        <f t="shared" si="4"/>
        <v>0.8922546816479401</v>
      </c>
      <c r="J15" s="26">
        <f t="shared" si="7"/>
        <v>0.9704109231922313</v>
      </c>
      <c r="K15" s="23">
        <v>2994</v>
      </c>
      <c r="L15" s="26">
        <f t="shared" si="9"/>
        <v>0.8970786516853932</v>
      </c>
      <c r="M15" s="26">
        <f t="shared" si="8"/>
        <v>0.9756574445204811</v>
      </c>
    </row>
    <row r="16" spans="1:13" ht="37.5">
      <c r="A16" s="36" t="s">
        <v>35</v>
      </c>
      <c r="B16" s="25" t="s">
        <v>34</v>
      </c>
      <c r="C16" s="23">
        <v>139.8</v>
      </c>
      <c r="D16" s="23">
        <v>116.5</v>
      </c>
      <c r="E16" s="23">
        <v>73</v>
      </c>
      <c r="F16" s="26">
        <f t="shared" si="2"/>
        <v>0.5221745350500715</v>
      </c>
      <c r="G16" s="26">
        <f t="shared" si="6"/>
        <v>0.6266094420600858</v>
      </c>
      <c r="H16" s="27">
        <v>77.5</v>
      </c>
      <c r="I16" s="26">
        <f t="shared" si="4"/>
        <v>0.5543633762517882</v>
      </c>
      <c r="J16" s="26">
        <f t="shared" si="7"/>
        <v>0.6652360515021459</v>
      </c>
      <c r="K16" s="23">
        <v>83</v>
      </c>
      <c r="L16" s="26">
        <f t="shared" si="9"/>
        <v>0.5937052932761087</v>
      </c>
      <c r="M16" s="26">
        <f t="shared" si="8"/>
        <v>0.7124463519313304</v>
      </c>
    </row>
    <row r="17" spans="1:13" s="22" customFormat="1" ht="18.75">
      <c r="A17" s="13" t="s">
        <v>27</v>
      </c>
      <c r="B17" s="34" t="s">
        <v>26</v>
      </c>
      <c r="C17" s="23">
        <v>96.6</v>
      </c>
      <c r="D17" s="23">
        <v>95</v>
      </c>
      <c r="E17" s="23">
        <v>6</v>
      </c>
      <c r="F17" s="26">
        <f t="shared" si="2"/>
        <v>0.06211180124223603</v>
      </c>
      <c r="G17" s="26">
        <f t="shared" si="6"/>
        <v>0.06315789473684211</v>
      </c>
      <c r="H17" s="27">
        <v>6</v>
      </c>
      <c r="I17" s="26">
        <f t="shared" si="4"/>
        <v>0.06211180124223603</v>
      </c>
      <c r="J17" s="26">
        <f t="shared" si="7"/>
        <v>0.06315789473684211</v>
      </c>
      <c r="K17" s="23">
        <v>6</v>
      </c>
      <c r="L17" s="26">
        <f t="shared" si="9"/>
        <v>0.06211180124223603</v>
      </c>
      <c r="M17" s="26">
        <f t="shared" si="8"/>
        <v>0.06315789473684211</v>
      </c>
    </row>
    <row r="18" spans="1:22" s="4" customFormat="1" ht="18.75" customHeight="1">
      <c r="A18" s="37" t="s">
        <v>1</v>
      </c>
      <c r="B18" s="5" t="s">
        <v>9</v>
      </c>
      <c r="C18" s="28">
        <f>SUM(C20:C26)</f>
        <v>71959.49999999999</v>
      </c>
      <c r="D18" s="28">
        <f>SUM(D20:D26)</f>
        <v>76168.29999999999</v>
      </c>
      <c r="E18" s="28">
        <f>SUM(E20:E23)</f>
        <v>67458.8</v>
      </c>
      <c r="F18" s="29">
        <f t="shared" si="2"/>
        <v>0.9374550962694296</v>
      </c>
      <c r="G18" s="29">
        <f t="shared" si="6"/>
        <v>0.8856545308218775</v>
      </c>
      <c r="H18" s="28">
        <f>SUM(H20:H23)</f>
        <v>51018.200000000004</v>
      </c>
      <c r="I18" s="29">
        <f t="shared" si="4"/>
        <v>0.7089849151258696</v>
      </c>
      <c r="J18" s="29">
        <f t="shared" si="7"/>
        <v>0.6698088312329409</v>
      </c>
      <c r="K18" s="28">
        <f>SUM(K20:K23)</f>
        <v>50581.3</v>
      </c>
      <c r="L18" s="29">
        <f t="shared" si="9"/>
        <v>0.7029134443680127</v>
      </c>
      <c r="M18" s="29">
        <f t="shared" si="8"/>
        <v>0.6640728492036715</v>
      </c>
      <c r="N18"/>
      <c r="O18"/>
      <c r="P18"/>
      <c r="Q18"/>
      <c r="R18"/>
      <c r="S18"/>
      <c r="T18"/>
      <c r="U18"/>
      <c r="V18"/>
    </row>
    <row r="19" spans="1:22" s="38" customFormat="1" ht="56.25">
      <c r="A19" s="13" t="s">
        <v>42</v>
      </c>
      <c r="B19" s="6" t="s">
        <v>37</v>
      </c>
      <c r="C19" s="30">
        <v>71978.9</v>
      </c>
      <c r="D19" s="30">
        <f>D20+D21+D22+D23</f>
        <v>76343.4</v>
      </c>
      <c r="E19" s="30">
        <f>E18</f>
        <v>67458.8</v>
      </c>
      <c r="F19" s="26">
        <f t="shared" si="2"/>
        <v>0.9372024301566154</v>
      </c>
      <c r="G19" s="26">
        <f t="shared" si="6"/>
        <v>0.8836232077691065</v>
      </c>
      <c r="H19" s="30">
        <f>H18</f>
        <v>51018.200000000004</v>
      </c>
      <c r="I19" s="26">
        <f t="shared" si="4"/>
        <v>0.7087938270798805</v>
      </c>
      <c r="J19" s="26">
        <f t="shared" si="7"/>
        <v>0.6682725684211079</v>
      </c>
      <c r="K19" s="30">
        <f>K18</f>
        <v>50581.3</v>
      </c>
      <c r="L19" s="26">
        <f t="shared" si="9"/>
        <v>0.7027239927256461</v>
      </c>
      <c r="M19" s="26">
        <f t="shared" si="8"/>
        <v>0.662549742348389</v>
      </c>
      <c r="N19" s="22"/>
      <c r="O19" s="22"/>
      <c r="P19" s="22"/>
      <c r="Q19" s="22"/>
      <c r="R19" s="22"/>
      <c r="S19" s="22"/>
      <c r="T19" s="22"/>
      <c r="U19" s="22"/>
      <c r="V19" s="22"/>
    </row>
    <row r="20" spans="1:22" s="4" customFormat="1" ht="37.5">
      <c r="A20" s="13" t="s">
        <v>11</v>
      </c>
      <c r="B20" s="6" t="s">
        <v>10</v>
      </c>
      <c r="C20" s="30">
        <v>42083.4</v>
      </c>
      <c r="D20" s="31">
        <v>46418.9</v>
      </c>
      <c r="E20" s="30">
        <v>41242.6</v>
      </c>
      <c r="F20" s="26">
        <f t="shared" si="2"/>
        <v>0.9800206257098998</v>
      </c>
      <c r="G20" s="26">
        <f t="shared" si="6"/>
        <v>0.8884872325712155</v>
      </c>
      <c r="H20" s="30">
        <v>26871.1</v>
      </c>
      <c r="I20" s="26">
        <f t="shared" si="4"/>
        <v>0.6385201766017004</v>
      </c>
      <c r="J20" s="26">
        <f t="shared" si="7"/>
        <v>0.5788827395737511</v>
      </c>
      <c r="K20" s="30">
        <v>26871.1</v>
      </c>
      <c r="L20" s="26">
        <f t="shared" si="9"/>
        <v>0.6385201766017004</v>
      </c>
      <c r="M20" s="26">
        <f t="shared" si="8"/>
        <v>0.5788827395737511</v>
      </c>
      <c r="N20"/>
      <c r="O20"/>
      <c r="P20"/>
      <c r="Q20"/>
      <c r="R20"/>
      <c r="S20"/>
      <c r="T20"/>
      <c r="U20"/>
      <c r="V20"/>
    </row>
    <row r="21" spans="1:22" s="4" customFormat="1" ht="56.25">
      <c r="A21" s="13" t="s">
        <v>2</v>
      </c>
      <c r="B21" s="6" t="s">
        <v>12</v>
      </c>
      <c r="C21" s="30">
        <v>5187.5</v>
      </c>
      <c r="D21" s="31">
        <v>5534.5</v>
      </c>
      <c r="E21" s="30">
        <v>1913.2</v>
      </c>
      <c r="F21" s="26">
        <f t="shared" si="2"/>
        <v>0.3688096385542169</v>
      </c>
      <c r="G21" s="26">
        <f t="shared" si="6"/>
        <v>0.34568615051043455</v>
      </c>
      <c r="H21" s="30">
        <v>92.4</v>
      </c>
      <c r="I21" s="26">
        <f t="shared" si="4"/>
        <v>0.017812048192771084</v>
      </c>
      <c r="J21" s="26">
        <f t="shared" si="7"/>
        <v>0.016695275092600957</v>
      </c>
      <c r="K21" s="30">
        <v>92.4</v>
      </c>
      <c r="L21" s="26">
        <f t="shared" si="9"/>
        <v>0.017812048192771084</v>
      </c>
      <c r="M21" s="26">
        <f t="shared" si="8"/>
        <v>0.016695275092600957</v>
      </c>
      <c r="N21"/>
      <c r="O21"/>
      <c r="P21"/>
      <c r="Q21"/>
      <c r="R21"/>
      <c r="S21"/>
      <c r="T21"/>
      <c r="U21"/>
      <c r="V21"/>
    </row>
    <row r="22" spans="1:22" s="4" customFormat="1" ht="37.5">
      <c r="A22" s="13" t="s">
        <v>14</v>
      </c>
      <c r="B22" s="6" t="s">
        <v>13</v>
      </c>
      <c r="C22" s="30">
        <v>18680.3</v>
      </c>
      <c r="D22" s="31">
        <v>18528.5</v>
      </c>
      <c r="E22" s="30">
        <v>18358.7</v>
      </c>
      <c r="F22" s="26">
        <f t="shared" si="2"/>
        <v>0.9827840023982485</v>
      </c>
      <c r="G22" s="26">
        <f t="shared" si="6"/>
        <v>0.9908357395363899</v>
      </c>
      <c r="H22" s="30">
        <v>19734.3</v>
      </c>
      <c r="I22" s="26">
        <f t="shared" si="4"/>
        <v>1.0564230767171834</v>
      </c>
      <c r="J22" s="26">
        <f t="shared" si="7"/>
        <v>1.0650781228917614</v>
      </c>
      <c r="K22" s="30">
        <v>19733.4</v>
      </c>
      <c r="L22" s="26">
        <f t="shared" si="9"/>
        <v>1.0563748976194174</v>
      </c>
      <c r="M22" s="26">
        <f t="shared" si="8"/>
        <v>1.0650295490730497</v>
      </c>
      <c r="N22"/>
      <c r="O22"/>
      <c r="P22"/>
      <c r="Q22"/>
      <c r="R22"/>
      <c r="S22"/>
      <c r="T22"/>
      <c r="U22"/>
      <c r="V22"/>
    </row>
    <row r="23" spans="1:22" s="4" customFormat="1" ht="18.75">
      <c r="A23" s="13" t="s">
        <v>3</v>
      </c>
      <c r="B23" s="6" t="s">
        <v>15</v>
      </c>
      <c r="C23" s="30">
        <v>6027.7</v>
      </c>
      <c r="D23" s="31">
        <v>5861.5</v>
      </c>
      <c r="E23" s="30">
        <v>5944.3</v>
      </c>
      <c r="F23" s="26">
        <f t="shared" si="2"/>
        <v>0.9861638767689169</v>
      </c>
      <c r="G23" s="26">
        <f t="shared" si="6"/>
        <v>1.014126076942762</v>
      </c>
      <c r="H23" s="30">
        <v>4320.4</v>
      </c>
      <c r="I23" s="26">
        <f t="shared" si="4"/>
        <v>0.7167576355823946</v>
      </c>
      <c r="J23" s="26">
        <f t="shared" si="7"/>
        <v>0.7370809519747504</v>
      </c>
      <c r="K23" s="30">
        <v>3884.4</v>
      </c>
      <c r="L23" s="26">
        <f t="shared" si="9"/>
        <v>0.6444249050218159</v>
      </c>
      <c r="M23" s="26">
        <f t="shared" si="8"/>
        <v>0.6626972617930564</v>
      </c>
      <c r="N23"/>
      <c r="O23"/>
      <c r="P23"/>
      <c r="Q23"/>
      <c r="R23"/>
      <c r="S23"/>
      <c r="T23"/>
      <c r="U23"/>
      <c r="V23"/>
    </row>
    <row r="24" spans="1:22" s="4" customFormat="1" ht="18.75">
      <c r="A24" s="13" t="s">
        <v>47</v>
      </c>
      <c r="B24" s="6" t="s">
        <v>50</v>
      </c>
      <c r="C24" s="30">
        <v>84.9</v>
      </c>
      <c r="D24" s="31">
        <v>0</v>
      </c>
      <c r="E24" s="30">
        <v>0</v>
      </c>
      <c r="F24" s="26">
        <f>E24/C24*100%</f>
        <v>0</v>
      </c>
      <c r="G24" s="26">
        <v>0</v>
      </c>
      <c r="H24" s="30">
        <v>0</v>
      </c>
      <c r="I24" s="26">
        <f t="shared" si="4"/>
        <v>0</v>
      </c>
      <c r="J24" s="26">
        <v>0</v>
      </c>
      <c r="K24" s="30">
        <v>0</v>
      </c>
      <c r="L24" s="26">
        <f t="shared" si="9"/>
        <v>0</v>
      </c>
      <c r="M24" s="26">
        <v>0</v>
      </c>
      <c r="N24"/>
      <c r="O24"/>
      <c r="P24"/>
      <c r="Q24"/>
      <c r="R24"/>
      <c r="S24"/>
      <c r="T24"/>
      <c r="U24"/>
      <c r="V24"/>
    </row>
    <row r="25" spans="1:22" s="4" customFormat="1" ht="131.25">
      <c r="A25" s="13" t="s">
        <v>48</v>
      </c>
      <c r="B25" s="6" t="s">
        <v>49</v>
      </c>
      <c r="C25" s="30">
        <v>46.3</v>
      </c>
      <c r="D25" s="31">
        <v>0</v>
      </c>
      <c r="E25" s="30">
        <v>0</v>
      </c>
      <c r="F25" s="26">
        <v>0</v>
      </c>
      <c r="G25" s="26">
        <v>0</v>
      </c>
      <c r="H25" s="30">
        <v>0</v>
      </c>
      <c r="I25" s="26">
        <v>0</v>
      </c>
      <c r="J25" s="26">
        <v>0</v>
      </c>
      <c r="K25" s="30">
        <v>0</v>
      </c>
      <c r="L25" s="26">
        <f t="shared" si="9"/>
        <v>0</v>
      </c>
      <c r="M25" s="26">
        <v>0</v>
      </c>
      <c r="N25"/>
      <c r="O25"/>
      <c r="P25"/>
      <c r="Q25"/>
      <c r="R25"/>
      <c r="S25"/>
      <c r="T25"/>
      <c r="U25"/>
      <c r="V25"/>
    </row>
    <row r="26" spans="1:22" s="4" customFormat="1" ht="75">
      <c r="A26" s="13" t="s">
        <v>39</v>
      </c>
      <c r="B26" s="6" t="s">
        <v>38</v>
      </c>
      <c r="C26" s="30">
        <v>-150.6</v>
      </c>
      <c r="D26" s="31">
        <v>-175.1</v>
      </c>
      <c r="E26" s="30">
        <v>0</v>
      </c>
      <c r="F26" s="26">
        <v>0</v>
      </c>
      <c r="G26" s="26">
        <f>E26/D26</f>
        <v>0</v>
      </c>
      <c r="H26" s="30">
        <v>0</v>
      </c>
      <c r="I26" s="26">
        <v>0</v>
      </c>
      <c r="J26" s="26">
        <f t="shared" si="7"/>
        <v>0</v>
      </c>
      <c r="K26" s="30">
        <v>0</v>
      </c>
      <c r="L26" s="26">
        <v>0</v>
      </c>
      <c r="M26" s="26">
        <f t="shared" si="8"/>
        <v>0</v>
      </c>
      <c r="N26"/>
      <c r="O26"/>
      <c r="P26"/>
      <c r="Q26"/>
      <c r="R26"/>
      <c r="S26"/>
      <c r="T26"/>
      <c r="U26"/>
      <c r="V26"/>
    </row>
    <row r="27" spans="1:13" s="24" customFormat="1" ht="18.75">
      <c r="A27" s="40" t="s">
        <v>18</v>
      </c>
      <c r="B27" s="40"/>
      <c r="C27" s="32">
        <f>C5+C18</f>
        <v>86972.19999999998</v>
      </c>
      <c r="D27" s="33">
        <f>D5+D18</f>
        <v>92032.09999999999</v>
      </c>
      <c r="E27" s="32">
        <f>E5+E18</f>
        <v>83200.20000000001</v>
      </c>
      <c r="F27" s="42">
        <f>E27/C27*100%</f>
        <v>0.9566298196435186</v>
      </c>
      <c r="G27" s="42">
        <f>E27/D27*100%</f>
        <v>0.9040345705465812</v>
      </c>
      <c r="H27" s="32">
        <f>H5+H18</f>
        <v>66750</v>
      </c>
      <c r="I27" s="42">
        <f>H27/C27*100%</f>
        <v>0.7674866221620243</v>
      </c>
      <c r="J27" s="42">
        <f t="shared" si="7"/>
        <v>0.7252904149747752</v>
      </c>
      <c r="K27" s="32">
        <f>K5+K18</f>
        <v>66645.1</v>
      </c>
      <c r="L27" s="42">
        <f>K27/C27*100%</f>
        <v>0.7662804896277203</v>
      </c>
      <c r="M27" s="42">
        <f t="shared" si="8"/>
        <v>0.7241505952814291</v>
      </c>
    </row>
    <row r="28" ht="12.75">
      <c r="L28" s="3"/>
    </row>
  </sheetData>
  <sheetProtection/>
  <mergeCells count="2">
    <mergeCell ref="A1:M1"/>
    <mergeCell ref="A27:B27"/>
  </mergeCells>
  <printOptions/>
  <pageMargins left="0.24" right="0.31" top="0.51" bottom="0.36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Владелец</cp:lastModifiedBy>
  <cp:lastPrinted>2017-11-14T06:06:27Z</cp:lastPrinted>
  <dcterms:created xsi:type="dcterms:W3CDTF">2014-03-24T07:39:29Z</dcterms:created>
  <dcterms:modified xsi:type="dcterms:W3CDTF">2019-11-15T05:53:29Z</dcterms:modified>
  <cp:category/>
  <cp:version/>
  <cp:contentType/>
  <cp:contentStatus/>
</cp:coreProperties>
</file>