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90" windowWidth="11685" windowHeight="5970" activeTab="0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<sst xmlns="http://schemas.openxmlformats.org/spreadsheetml/2006/main" count="140" uniqueCount="126">
  <si>
    <t>5</t>
  </si>
  <si>
    <t>6</t>
  </si>
  <si>
    <t>7</t>
  </si>
  <si>
    <t>(тыс.руб.)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</si>
  <si>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</si>
  <si>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</si>
  <si>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</si>
  <si>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</si>
  <si>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</si>
  <si>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</si>
  <si>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</si>
  <si>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</si>
  <si>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</si>
  <si>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</si>
  <si>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</si>
  <si>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</si>
  <si>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</si>
  <si>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</si>
  <si>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</si>
  <si>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</si>
  <si>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</si>
  <si>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</si>
  <si>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</si>
  <si>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</si>
  <si>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</si>
  <si>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</si>
  <si>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</si>
  <si>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</si>
  <si>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</si>
  <si>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</si>
  <si>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</si>
  <si>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</si>
  <si>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</si>
  <si>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</si>
  <si>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</si>
  <si>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</si>
  <si>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</si>
  <si>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</si>
  <si>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</si>
  <si>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</si>
  <si>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</si>
  <si>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</si>
  <si>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</si>
  <si>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</si>
  <si>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</si>
  <si>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</si>
  <si>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</si>
  <si>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</si>
  <si>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</si>
  <si>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000 0703 0000000000 000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</si>
  <si>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</si>
  <si>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</si>
  <si>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</si>
  <si>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</si>
  <si>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</si>
  <si>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</si>
  <si>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</si>
  <si>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</si>
  <si>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</si>
  <si>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</si>
  <si>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</si>
  <si>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</si>
  <si>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</si>
  <si>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</si>
  <si>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</si>
  <si>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</si>
  <si>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</si>
  <si>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</si>
  <si>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</si>
  <si>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</si>
  <si>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</si>
  <si>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</si>
  <si>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</si>
  <si>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</si>
  <si>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</si>
  <si>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</si>
  <si>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</si>
  <si>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</si>
  <si>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</si>
  <si>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</si>
  <si>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</si>
  <si>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</si>
  <si>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</si>
  <si>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</si>
  <si>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</si>
  <si>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</si>
  <si>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</si>
  <si>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</si>
  <si>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</si>
  <si>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</si>
  <si>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</si>
  <si>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</si>
  <si>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</si>
  <si>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</si>
  <si>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</si>
  <si>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</si>
  <si>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</si>
  <si>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</si>
  <si>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</si>
  <si>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</si>
  <si>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</si>
  <si>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Организация культурно-массовых мероприятий на территории городского поселения</t>
  </si>
  <si>
    <t>Землеустройство, территориальное планирование и градостроительное зонирование на территории городского поселения</t>
  </si>
  <si>
    <t>ВСЕГО РАСХОДОВ:</t>
  </si>
  <si>
    <t>Муниципальные программы Верхнеландеховского муниципального района:</t>
  </si>
  <si>
    <t>св.200%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</si>
  <si>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</si>
  <si>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</si>
  <si>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</t>
  </si>
  <si>
    <t>Развитие градостроительной деятельности Верхнеландеховского муниципального района</t>
  </si>
  <si>
    <t>исполнено на 01.04.2018</t>
  </si>
  <si>
    <t xml:space="preserve"> 000 0105 0000000000 000</t>
  </si>
  <si>
    <t>Исполнение бюджетных назначений по расходам в 2019 году, динамика исполнения расходной части в 2018-2019 годах</t>
  </si>
  <si>
    <t>по состоянию на 01.04.2019</t>
  </si>
  <si>
    <t xml:space="preserve">исполнено на 01.04.2018 </t>
  </si>
  <si>
    <t>план на 2019 год</t>
  </si>
  <si>
    <t>% исполнения на 01.04.2019</t>
  </si>
  <si>
    <t>динамика расходов 2019/2018</t>
  </si>
  <si>
    <t xml:space="preserve"> 000 0605 0000000000 000</t>
  </si>
  <si>
    <t>Другие вопросы в области окружающей среды</t>
  </si>
  <si>
    <t>Дополнительное образование детей</t>
  </si>
  <si>
    <t>исполнено на 01.04.2019</t>
  </si>
  <si>
    <t xml:space="preserve">динамика расходов 2019/2018 </t>
  </si>
  <si>
    <t>Планировка территории городского поселения</t>
  </si>
  <si>
    <t>Контрольно счетная комиссия Верхнеландеховского муниципального района</t>
  </si>
  <si>
    <t>Расходы на техническое обслуживание газопроводов, сооружений на них, газового оборудования и оказиние услуг аварийно-диспетчерских служб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</si>
</sst>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4" fontId="28" fillId="0" borderId="3">
      <alignment horizontal="right"/>
      <protection/>
    </xf>
    <xf numFmtId="0" fontId="28" fillId="0" borderId="4">
      <alignment horizontal="left" wrapText="1"/>
      <protection/>
    </xf>
    <xf numFmtId="0" fontId="29" fillId="0" borderId="5">
      <alignment horizontal="left" wrapText="1"/>
      <protection/>
    </xf>
    <xf numFmtId="0" fontId="28" fillId="0" borderId="6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5" borderId="16" xfId="0" applyFont="1" applyFill="1" applyBorder="1" applyAlignment="1">
      <alignment horizontal="center" vertical="top" wrapText="1"/>
    </xf>
    <xf numFmtId="49" fontId="45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6" fillId="5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5" fillId="2" borderId="17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18" xfId="0" applyFont="1" applyFill="1" applyBorder="1" applyAlignment="1">
      <alignment horizontal="center" vertical="top" wrapText="1"/>
    </xf>
    <xf numFmtId="49" fontId="45" fillId="2" borderId="19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49" fontId="45" fillId="2" borderId="18" xfId="0" applyNumberFormat="1" applyFont="1" applyFill="1" applyBorder="1" applyAlignment="1">
      <alignment horizontal="center"/>
    </xf>
    <xf numFmtId="0" fontId="48" fillId="2" borderId="16" xfId="39" applyNumberFormat="1" applyFont="1" applyFill="1" applyBorder="1" applyAlignment="1" applyProtection="1">
      <alignment horizontal="left" vertical="top" wrapText="1"/>
      <protection/>
    </xf>
    <xf numFmtId="49" fontId="48" fillId="2" borderId="16" xfId="35" applyNumberFormat="1" applyFont="1" applyFill="1" applyBorder="1" applyAlignment="1" applyProtection="1">
      <alignment horizontal="center" vertical="top"/>
      <protection/>
    </xf>
    <xf numFmtId="165" fontId="46" fillId="2" borderId="16" xfId="0" applyNumberFormat="1" applyFont="1" applyFill="1" applyBorder="1" applyAlignment="1">
      <alignment horizontal="center" vertical="top"/>
    </xf>
    <xf numFmtId="164" fontId="46" fillId="2" borderId="16" xfId="0" applyNumberFormat="1" applyFont="1" applyFill="1" applyBorder="1" applyAlignment="1">
      <alignment horizontal="center" vertical="top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4" fontId="45" fillId="2" borderId="16" xfId="0" applyNumberFormat="1" applyFont="1" applyFill="1" applyBorder="1" applyAlignment="1">
      <alignment horizontal="center" vertical="top"/>
    </xf>
    <xf numFmtId="0" fontId="48" fillId="2" borderId="16" xfId="37" applyNumberFormat="1" applyFont="1" applyFill="1" applyBorder="1" applyAlignment="1" applyProtection="1">
      <alignment horizontal="left" vertical="top" wrapText="1"/>
      <protection/>
    </xf>
    <xf numFmtId="49" fontId="48" fillId="2" borderId="16" xfId="33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right"/>
    </xf>
    <xf numFmtId="164" fontId="46" fillId="5" borderId="16" xfId="0" applyNumberFormat="1" applyFont="1" applyFill="1" applyBorder="1" applyAlignment="1">
      <alignment horizontal="center" vertical="top"/>
    </xf>
    <xf numFmtId="164" fontId="45" fillId="5" borderId="16" xfId="0" applyNumberFormat="1" applyFont="1" applyFill="1" applyBorder="1" applyAlignment="1">
      <alignment horizontal="center" vertical="top"/>
    </xf>
    <xf numFmtId="0" fontId="45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5" fillId="5" borderId="16" xfId="0" applyFont="1" applyFill="1" applyBorder="1" applyAlignment="1">
      <alignment vertical="top" wrapText="1"/>
    </xf>
    <xf numFmtId="0" fontId="46" fillId="5" borderId="16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165" fontId="45" fillId="33" borderId="16" xfId="0" applyNumberFormat="1" applyFont="1" applyFill="1" applyBorder="1" applyAlignment="1">
      <alignment horizontal="center" vertical="top"/>
    </xf>
    <xf numFmtId="165" fontId="45" fillId="33" borderId="16" xfId="0" applyNumberFormat="1" applyFont="1" applyFill="1" applyBorder="1" applyAlignment="1">
      <alignment horizontal="right" vertical="top"/>
    </xf>
    <xf numFmtId="165" fontId="45" fillId="5" borderId="16" xfId="0" applyNumberFormat="1" applyFont="1" applyFill="1" applyBorder="1" applyAlignment="1">
      <alignment horizontal="right" vertical="top"/>
    </xf>
    <xf numFmtId="0" fontId="45" fillId="5" borderId="22" xfId="0" applyFont="1" applyFill="1" applyBorder="1" applyAlignment="1">
      <alignment vertical="top" wrapText="1"/>
    </xf>
    <xf numFmtId="165" fontId="45" fillId="33" borderId="22" xfId="0" applyNumberFormat="1" applyFont="1" applyFill="1" applyBorder="1" applyAlignment="1">
      <alignment horizontal="right" vertical="top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64" zoomScaleNormal="64" zoomScaleSheetLayoutView="100"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" sqref="P18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40" t="s">
        <v>112</v>
      </c>
      <c r="B2" s="41"/>
      <c r="C2" s="41"/>
      <c r="D2" s="41"/>
      <c r="E2" s="41"/>
      <c r="F2" s="41"/>
      <c r="G2" s="41"/>
    </row>
    <row r="3" spans="1:7" ht="22.5" customHeight="1">
      <c r="A3" s="42" t="s">
        <v>4</v>
      </c>
      <c r="B3" s="41"/>
      <c r="C3" s="41"/>
      <c r="D3" s="41"/>
      <c r="E3" s="41"/>
      <c r="F3" s="41"/>
      <c r="G3" s="41"/>
    </row>
    <row r="4" spans="1:7" ht="15">
      <c r="A4" s="43" t="s">
        <v>113</v>
      </c>
      <c r="B4" s="44"/>
      <c r="C4" s="44"/>
      <c r="D4" s="44"/>
      <c r="E4" s="44"/>
      <c r="F4" s="44"/>
      <c r="G4" s="44"/>
    </row>
    <row r="5" spans="1:7" ht="15">
      <c r="A5" s="1"/>
      <c r="B5" s="1"/>
      <c r="D5" s="1"/>
      <c r="E5" s="1"/>
      <c r="F5" s="1"/>
      <c r="G5" s="27" t="s">
        <v>3</v>
      </c>
    </row>
    <row r="6" spans="1:7" ht="63" customHeight="1">
      <c r="A6" s="9" t="s">
        <v>74</v>
      </c>
      <c r="B6" s="9" t="s">
        <v>75</v>
      </c>
      <c r="C6" s="10" t="s">
        <v>114</v>
      </c>
      <c r="D6" s="11" t="s">
        <v>115</v>
      </c>
      <c r="E6" s="11" t="s">
        <v>110</v>
      </c>
      <c r="F6" s="11" t="s">
        <v>116</v>
      </c>
      <c r="G6" s="12" t="s">
        <v>117</v>
      </c>
    </row>
    <row r="7" spans="1:7" ht="15">
      <c r="A7" s="13">
        <v>1</v>
      </c>
      <c r="B7" s="14" t="s">
        <v>76</v>
      </c>
      <c r="C7" s="15" t="s">
        <v>77</v>
      </c>
      <c r="D7" s="15" t="s">
        <v>78</v>
      </c>
      <c r="E7" s="16" t="s">
        <v>0</v>
      </c>
      <c r="F7" s="16" t="s">
        <v>1</v>
      </c>
      <c r="G7" s="17" t="s">
        <v>2</v>
      </c>
    </row>
    <row r="8" spans="1:7" ht="31.5">
      <c r="A8" s="18" t="s">
        <v>5</v>
      </c>
      <c r="B8" s="19" t="s">
        <v>6</v>
      </c>
      <c r="C8" s="20">
        <f>C9+C10+C12+C13+C14+C11</f>
        <v>5558.799999999999</v>
      </c>
      <c r="D8" s="20">
        <f>D9+D10+D12+D13+D14+D11</f>
        <v>27041.899999999998</v>
      </c>
      <c r="E8" s="20">
        <v>6209.6</v>
      </c>
      <c r="F8" s="21">
        <f>E8/D8</f>
        <v>0.22962883525196087</v>
      </c>
      <c r="G8" s="21">
        <f>E8/C8</f>
        <v>1.1170756278333456</v>
      </c>
    </row>
    <row r="9" spans="1:7" ht="52.5" customHeight="1">
      <c r="A9" s="22" t="s">
        <v>7</v>
      </c>
      <c r="B9" s="23" t="s">
        <v>8</v>
      </c>
      <c r="C9" s="35">
        <v>281.7</v>
      </c>
      <c r="D9" s="35">
        <v>1102.7</v>
      </c>
      <c r="E9" s="35">
        <v>273.7</v>
      </c>
      <c r="F9" s="24">
        <f aca="true" t="shared" si="0" ref="F9:F44">E9/D9</f>
        <v>0.24820894168858254</v>
      </c>
      <c r="G9" s="24">
        <f aca="true" t="shared" si="1" ref="G9:G44">E9/C9</f>
        <v>0.9716009939652113</v>
      </c>
    </row>
    <row r="10" spans="1:7" ht="79.5" customHeight="1">
      <c r="A10" s="22" t="s">
        <v>9</v>
      </c>
      <c r="B10" s="23" t="s">
        <v>10</v>
      </c>
      <c r="C10" s="35">
        <v>2408.2</v>
      </c>
      <c r="D10" s="35">
        <v>9840.3</v>
      </c>
      <c r="E10" s="35">
        <v>2519.9</v>
      </c>
      <c r="F10" s="24">
        <f t="shared" si="0"/>
        <v>0.256079591069378</v>
      </c>
      <c r="G10" s="24">
        <f t="shared" si="1"/>
        <v>1.0463831907648868</v>
      </c>
    </row>
    <row r="11" spans="1:7" ht="15.75">
      <c r="A11" s="22" t="s">
        <v>106</v>
      </c>
      <c r="B11" s="23" t="s">
        <v>111</v>
      </c>
      <c r="C11" s="35"/>
      <c r="D11" s="35">
        <v>0.8</v>
      </c>
      <c r="E11" s="35"/>
      <c r="F11" s="24"/>
      <c r="G11" s="24"/>
    </row>
    <row r="12" spans="1:7" ht="63">
      <c r="A12" s="22" t="s">
        <v>11</v>
      </c>
      <c r="B12" s="23" t="s">
        <v>12</v>
      </c>
      <c r="C12" s="35">
        <v>1310.7</v>
      </c>
      <c r="D12" s="35">
        <v>4879</v>
      </c>
      <c r="E12" s="35">
        <v>834.8</v>
      </c>
      <c r="F12" s="24">
        <f t="shared" si="0"/>
        <v>0.17110063537610165</v>
      </c>
      <c r="G12" s="24">
        <f>E12/C12</f>
        <v>0.6369115739681086</v>
      </c>
    </row>
    <row r="13" spans="1:7" ht="15.75">
      <c r="A13" s="22" t="s">
        <v>13</v>
      </c>
      <c r="B13" s="23" t="s">
        <v>14</v>
      </c>
      <c r="C13" s="35"/>
      <c r="D13" s="35">
        <v>150</v>
      </c>
      <c r="E13" s="35"/>
      <c r="F13" s="24">
        <f t="shared" si="0"/>
        <v>0</v>
      </c>
      <c r="G13" s="24"/>
    </row>
    <row r="14" spans="1:7" ht="15.75">
      <c r="A14" s="22" t="s">
        <v>15</v>
      </c>
      <c r="B14" s="23" t="s">
        <v>16</v>
      </c>
      <c r="C14" s="35">
        <v>1558.2</v>
      </c>
      <c r="D14" s="35">
        <v>11069.1</v>
      </c>
      <c r="E14" s="35">
        <v>2581.2</v>
      </c>
      <c r="F14" s="24">
        <f t="shared" si="0"/>
        <v>0.23318969021871694</v>
      </c>
      <c r="G14" s="24">
        <f t="shared" si="1"/>
        <v>1.6565267616480552</v>
      </c>
    </row>
    <row r="15" spans="1:7" ht="47.25">
      <c r="A15" s="18" t="s">
        <v>17</v>
      </c>
      <c r="B15" s="19" t="s">
        <v>18</v>
      </c>
      <c r="C15" s="20">
        <f>C16+C17</f>
        <v>237.8</v>
      </c>
      <c r="D15" s="20">
        <f>D16+D17</f>
        <v>102.5</v>
      </c>
      <c r="E15" s="20">
        <v>2.5</v>
      </c>
      <c r="F15" s="21">
        <f t="shared" si="0"/>
        <v>0.024390243902439025</v>
      </c>
      <c r="G15" s="21">
        <f t="shared" si="1"/>
        <v>0.010513036164844407</v>
      </c>
    </row>
    <row r="16" spans="1:7" ht="63">
      <c r="A16" s="22" t="s">
        <v>19</v>
      </c>
      <c r="B16" s="23" t="s">
        <v>20</v>
      </c>
      <c r="C16" s="35">
        <v>237.8</v>
      </c>
      <c r="D16" s="35">
        <v>2.5</v>
      </c>
      <c r="E16" s="35">
        <v>2.5</v>
      </c>
      <c r="F16" s="24">
        <f t="shared" si="0"/>
        <v>1</v>
      </c>
      <c r="G16" s="24">
        <f t="shared" si="1"/>
        <v>0.010513036164844407</v>
      </c>
    </row>
    <row r="17" spans="1:7" ht="15.75">
      <c r="A17" s="22" t="s">
        <v>21</v>
      </c>
      <c r="B17" s="23" t="s">
        <v>22</v>
      </c>
      <c r="C17" s="35"/>
      <c r="D17" s="35">
        <v>100</v>
      </c>
      <c r="E17" s="35"/>
      <c r="F17" s="24"/>
      <c r="G17" s="24"/>
    </row>
    <row r="18" spans="1:7" ht="15.75">
      <c r="A18" s="18" t="s">
        <v>23</v>
      </c>
      <c r="B18" s="19" t="s">
        <v>24</v>
      </c>
      <c r="C18" s="20">
        <f>C19+C20+C21+C22</f>
        <v>933.5</v>
      </c>
      <c r="D18" s="20">
        <f>D19+D20+D21+D22</f>
        <v>5028</v>
      </c>
      <c r="E18" s="20">
        <v>775.9</v>
      </c>
      <c r="F18" s="21">
        <f t="shared" si="0"/>
        <v>0.15431583134447097</v>
      </c>
      <c r="G18" s="21">
        <f t="shared" si="1"/>
        <v>0.8311730048205678</v>
      </c>
    </row>
    <row r="19" spans="1:7" ht="15.75">
      <c r="A19" s="22" t="s">
        <v>25</v>
      </c>
      <c r="B19" s="23" t="s">
        <v>26</v>
      </c>
      <c r="C19" s="35"/>
      <c r="D19" s="35">
        <v>76.1</v>
      </c>
      <c r="E19" s="35"/>
      <c r="F19" s="24"/>
      <c r="G19" s="21"/>
    </row>
    <row r="20" spans="1:7" ht="15.75">
      <c r="A20" s="22" t="s">
        <v>27</v>
      </c>
      <c r="B20" s="23" t="s">
        <v>28</v>
      </c>
      <c r="C20" s="35"/>
      <c r="D20" s="35">
        <v>215</v>
      </c>
      <c r="E20" s="35"/>
      <c r="F20" s="24"/>
      <c r="G20" s="24"/>
    </row>
    <row r="21" spans="1:7" ht="15.75">
      <c r="A21" s="22" t="s">
        <v>29</v>
      </c>
      <c r="B21" s="23" t="s">
        <v>30</v>
      </c>
      <c r="C21" s="35">
        <v>928.5</v>
      </c>
      <c r="D21" s="35">
        <v>4674.4</v>
      </c>
      <c r="E21" s="35">
        <v>775.9</v>
      </c>
      <c r="F21" s="24">
        <f t="shared" si="0"/>
        <v>0.16598921786753382</v>
      </c>
      <c r="G21" s="24">
        <f t="shared" si="1"/>
        <v>0.8356488960689283</v>
      </c>
    </row>
    <row r="22" spans="1:7" ht="31.5">
      <c r="A22" s="22" t="s">
        <v>31</v>
      </c>
      <c r="B22" s="23" t="s">
        <v>32</v>
      </c>
      <c r="C22" s="35">
        <v>5</v>
      </c>
      <c r="D22" s="35">
        <v>62.5</v>
      </c>
      <c r="E22" s="35"/>
      <c r="F22" s="24">
        <f t="shared" si="0"/>
        <v>0</v>
      </c>
      <c r="G22" s="24"/>
    </row>
    <row r="23" spans="1:7" ht="31.5">
      <c r="A23" s="18" t="s">
        <v>33</v>
      </c>
      <c r="B23" s="19" t="s">
        <v>34</v>
      </c>
      <c r="C23" s="20">
        <f>C24+C25+C26</f>
        <v>820.0999999999999</v>
      </c>
      <c r="D23" s="20">
        <f>D24+D25+D26</f>
        <v>5515.1</v>
      </c>
      <c r="E23" s="20">
        <v>1142</v>
      </c>
      <c r="F23" s="21">
        <f t="shared" si="0"/>
        <v>0.20706786821635145</v>
      </c>
      <c r="G23" s="24">
        <f t="shared" si="1"/>
        <v>1.392513108157542</v>
      </c>
    </row>
    <row r="24" spans="1:7" ht="15.75">
      <c r="A24" s="22" t="s">
        <v>35</v>
      </c>
      <c r="B24" s="23" t="s">
        <v>36</v>
      </c>
      <c r="C24" s="35">
        <v>1.9</v>
      </c>
      <c r="D24" s="35">
        <v>416.6</v>
      </c>
      <c r="E24" s="35">
        <v>44.6</v>
      </c>
      <c r="F24" s="24">
        <f t="shared" si="0"/>
        <v>0.10705712914066251</v>
      </c>
      <c r="G24" s="24" t="s">
        <v>105</v>
      </c>
    </row>
    <row r="25" spans="1:7" ht="15.75">
      <c r="A25" s="22" t="s">
        <v>37</v>
      </c>
      <c r="B25" s="23" t="s">
        <v>38</v>
      </c>
      <c r="C25" s="35">
        <v>392.9</v>
      </c>
      <c r="D25" s="35">
        <v>2548.5</v>
      </c>
      <c r="E25" s="35">
        <v>760.2</v>
      </c>
      <c r="F25" s="24">
        <f t="shared" si="0"/>
        <v>0.2982931135962331</v>
      </c>
      <c r="G25" s="24">
        <v>1.935</v>
      </c>
    </row>
    <row r="26" spans="1:7" ht="15.75">
      <c r="A26" s="22" t="s">
        <v>39</v>
      </c>
      <c r="B26" s="23" t="s">
        <v>40</v>
      </c>
      <c r="C26" s="35">
        <v>425.3</v>
      </c>
      <c r="D26" s="35">
        <v>2550</v>
      </c>
      <c r="E26" s="35">
        <v>337.2</v>
      </c>
      <c r="F26" s="24">
        <f t="shared" si="0"/>
        <v>0.13223529411764706</v>
      </c>
      <c r="G26" s="24">
        <f t="shared" si="1"/>
        <v>0.7928521043968962</v>
      </c>
    </row>
    <row r="27" spans="1:7" ht="15.75">
      <c r="A27" s="18" t="s">
        <v>41</v>
      </c>
      <c r="B27" s="19" t="s">
        <v>42</v>
      </c>
      <c r="C27" s="20">
        <f>C28</f>
        <v>0</v>
      </c>
      <c r="D27" s="20">
        <f>D28</f>
        <v>900</v>
      </c>
      <c r="E27" s="20"/>
      <c r="F27" s="21"/>
      <c r="G27" s="24"/>
    </row>
    <row r="28" spans="1:7" ht="31.5">
      <c r="A28" s="22" t="s">
        <v>119</v>
      </c>
      <c r="B28" s="23" t="s">
        <v>118</v>
      </c>
      <c r="C28" s="35"/>
      <c r="D28" s="35">
        <v>900</v>
      </c>
      <c r="E28" s="35"/>
      <c r="F28" s="24"/>
      <c r="G28" s="24"/>
    </row>
    <row r="29" spans="1:7" ht="15.75">
      <c r="A29" s="18" t="s">
        <v>43</v>
      </c>
      <c r="B29" s="19" t="s">
        <v>44</v>
      </c>
      <c r="C29" s="20">
        <f>C30+C31+C32+C33+C34+C35</f>
        <v>10945.5</v>
      </c>
      <c r="D29" s="20">
        <f>D30+D31+D32+D33+D34+D35</f>
        <v>42401.1</v>
      </c>
      <c r="E29" s="20">
        <v>10702</v>
      </c>
      <c r="F29" s="21">
        <f t="shared" si="0"/>
        <v>0.25239911228718126</v>
      </c>
      <c r="G29" s="21">
        <f t="shared" si="1"/>
        <v>0.977753414645288</v>
      </c>
    </row>
    <row r="30" spans="1:7" ht="15.75">
      <c r="A30" s="22" t="s">
        <v>45</v>
      </c>
      <c r="B30" s="23" t="s">
        <v>46</v>
      </c>
      <c r="C30" s="35">
        <v>3091.7</v>
      </c>
      <c r="D30" s="35">
        <v>12560.5</v>
      </c>
      <c r="E30" s="35">
        <v>2951.2</v>
      </c>
      <c r="F30" s="24">
        <f t="shared" si="0"/>
        <v>0.23495879941085146</v>
      </c>
      <c r="G30" s="24">
        <f t="shared" si="1"/>
        <v>0.9545557460296924</v>
      </c>
    </row>
    <row r="31" spans="1:7" ht="15.75">
      <c r="A31" s="22" t="s">
        <v>47</v>
      </c>
      <c r="B31" s="23" t="s">
        <v>48</v>
      </c>
      <c r="C31" s="35">
        <v>6255.6</v>
      </c>
      <c r="D31" s="35">
        <v>22667</v>
      </c>
      <c r="E31" s="35">
        <v>6206</v>
      </c>
      <c r="F31" s="24">
        <f t="shared" si="0"/>
        <v>0.27379009132218646</v>
      </c>
      <c r="G31" s="24">
        <f t="shared" si="1"/>
        <v>0.9920711042905556</v>
      </c>
    </row>
    <row r="32" spans="1:7" ht="17.25" customHeight="1">
      <c r="A32" s="22" t="s">
        <v>120</v>
      </c>
      <c r="B32" s="23" t="s">
        <v>49</v>
      </c>
      <c r="C32" s="35">
        <v>613.5</v>
      </c>
      <c r="D32" s="35">
        <v>2677.1</v>
      </c>
      <c r="E32" s="35">
        <v>635.9</v>
      </c>
      <c r="F32" s="24">
        <f t="shared" si="0"/>
        <v>0.23753315154458182</v>
      </c>
      <c r="G32" s="24">
        <v>1.037</v>
      </c>
    </row>
    <row r="33" spans="1:7" ht="32.25" customHeight="1">
      <c r="A33" s="22" t="s">
        <v>50</v>
      </c>
      <c r="B33" s="23" t="s">
        <v>51</v>
      </c>
      <c r="C33" s="35"/>
      <c r="D33" s="35"/>
      <c r="E33" s="35"/>
      <c r="F33" s="24"/>
      <c r="G33" s="24"/>
    </row>
    <row r="34" spans="1:7" ht="31.5">
      <c r="A34" s="22" t="s">
        <v>52</v>
      </c>
      <c r="B34" s="23" t="s">
        <v>53</v>
      </c>
      <c r="C34" s="35">
        <v>7.2</v>
      </c>
      <c r="D34" s="35">
        <v>364.6</v>
      </c>
      <c r="E34" s="35">
        <v>14.3</v>
      </c>
      <c r="F34" s="24">
        <f t="shared" si="0"/>
        <v>0.0392210641799232</v>
      </c>
      <c r="G34" s="24">
        <f t="shared" si="1"/>
        <v>1.9861111111111112</v>
      </c>
    </row>
    <row r="35" spans="1:7" ht="15.75">
      <c r="A35" s="22" t="s">
        <v>54</v>
      </c>
      <c r="B35" s="23" t="s">
        <v>55</v>
      </c>
      <c r="C35" s="35">
        <v>977.5</v>
      </c>
      <c r="D35" s="35">
        <v>4131.9</v>
      </c>
      <c r="E35" s="35">
        <v>894.6</v>
      </c>
      <c r="F35" s="24">
        <f t="shared" si="0"/>
        <v>0.21651056414724462</v>
      </c>
      <c r="G35" s="24">
        <f t="shared" si="1"/>
        <v>0.9151918158567776</v>
      </c>
    </row>
    <row r="36" spans="1:7" ht="15.75">
      <c r="A36" s="18" t="s">
        <v>56</v>
      </c>
      <c r="B36" s="19" t="s">
        <v>57</v>
      </c>
      <c r="C36" s="20">
        <f>C37</f>
        <v>239.3</v>
      </c>
      <c r="D36" s="20">
        <f>D37</f>
        <v>971.8</v>
      </c>
      <c r="E36" s="20">
        <v>236.5</v>
      </c>
      <c r="F36" s="21">
        <f t="shared" si="0"/>
        <v>0.2433628318584071</v>
      </c>
      <c r="G36" s="21">
        <v>0.988</v>
      </c>
    </row>
    <row r="37" spans="1:7" ht="15.75">
      <c r="A37" s="22" t="s">
        <v>58</v>
      </c>
      <c r="B37" s="23" t="s">
        <v>59</v>
      </c>
      <c r="C37" s="35">
        <v>239.3</v>
      </c>
      <c r="D37" s="35">
        <v>971.8</v>
      </c>
      <c r="E37" s="35">
        <v>236.5</v>
      </c>
      <c r="F37" s="24">
        <f t="shared" si="0"/>
        <v>0.2433628318584071</v>
      </c>
      <c r="G37" s="24">
        <v>0.988</v>
      </c>
    </row>
    <row r="38" spans="1:7" ht="15.75">
      <c r="A38" s="18" t="s">
        <v>60</v>
      </c>
      <c r="B38" s="19" t="s">
        <v>61</v>
      </c>
      <c r="C38" s="20">
        <f>C39+C40+C41</f>
        <v>242</v>
      </c>
      <c r="D38" s="20">
        <f>D39+D40+D41</f>
        <v>1666.8</v>
      </c>
      <c r="E38" s="20">
        <v>300.8</v>
      </c>
      <c r="F38" s="21">
        <f t="shared" si="0"/>
        <v>0.1804655627549796</v>
      </c>
      <c r="G38" s="21">
        <f t="shared" si="1"/>
        <v>1.2429752066115702</v>
      </c>
    </row>
    <row r="39" spans="1:7" ht="15.75">
      <c r="A39" s="22" t="s">
        <v>62</v>
      </c>
      <c r="B39" s="23" t="s">
        <v>63</v>
      </c>
      <c r="C39" s="35">
        <v>169</v>
      </c>
      <c r="D39" s="35">
        <v>736.7</v>
      </c>
      <c r="E39" s="35">
        <v>230.6</v>
      </c>
      <c r="F39" s="24">
        <f t="shared" si="0"/>
        <v>0.31301751051988597</v>
      </c>
      <c r="G39" s="24">
        <f t="shared" si="1"/>
        <v>1.3644970414201183</v>
      </c>
    </row>
    <row r="40" spans="1:7" ht="15.75">
      <c r="A40" s="22" t="s">
        <v>64</v>
      </c>
      <c r="B40" s="23" t="s">
        <v>65</v>
      </c>
      <c r="C40" s="35">
        <v>28.6</v>
      </c>
      <c r="D40" s="35">
        <v>704.5</v>
      </c>
      <c r="E40" s="35">
        <v>31</v>
      </c>
      <c r="F40" s="24">
        <f t="shared" si="0"/>
        <v>0.0440028388928318</v>
      </c>
      <c r="G40" s="24">
        <f t="shared" si="1"/>
        <v>1.083916083916084</v>
      </c>
    </row>
    <row r="41" spans="1:7" ht="15.75">
      <c r="A41" s="22" t="s">
        <v>66</v>
      </c>
      <c r="B41" s="23" t="s">
        <v>67</v>
      </c>
      <c r="C41" s="35">
        <v>44.4</v>
      </c>
      <c r="D41" s="35">
        <v>225.6</v>
      </c>
      <c r="E41" s="35">
        <v>39.2</v>
      </c>
      <c r="F41" s="24">
        <f t="shared" si="0"/>
        <v>0.17375886524822698</v>
      </c>
      <c r="G41" s="24">
        <f t="shared" si="1"/>
        <v>0.882882882882883</v>
      </c>
    </row>
    <row r="42" spans="1:7" ht="15.75">
      <c r="A42" s="18" t="s">
        <v>68</v>
      </c>
      <c r="B42" s="19" t="s">
        <v>69</v>
      </c>
      <c r="C42" s="20">
        <f>C43</f>
        <v>1.4</v>
      </c>
      <c r="D42" s="20">
        <f>D43</f>
        <v>85</v>
      </c>
      <c r="E42" s="20">
        <v>9.4</v>
      </c>
      <c r="F42" s="21">
        <f t="shared" si="0"/>
        <v>0.11058823529411765</v>
      </c>
      <c r="G42" s="21" t="s">
        <v>105</v>
      </c>
    </row>
    <row r="43" spans="1:7" ht="15.75">
      <c r="A43" s="22" t="s">
        <v>70</v>
      </c>
      <c r="B43" s="23" t="s">
        <v>71</v>
      </c>
      <c r="C43" s="35">
        <v>1.4</v>
      </c>
      <c r="D43" s="35">
        <v>85</v>
      </c>
      <c r="E43" s="35">
        <v>9.4</v>
      </c>
      <c r="F43" s="24">
        <f t="shared" si="0"/>
        <v>0.11058823529411765</v>
      </c>
      <c r="G43" s="21" t="s">
        <v>105</v>
      </c>
    </row>
    <row r="44" spans="1:7" ht="15.75">
      <c r="A44" s="25" t="s">
        <v>72</v>
      </c>
      <c r="B44" s="26" t="s">
        <v>73</v>
      </c>
      <c r="C44" s="20">
        <f>C8+C15+C18+C23+C27+C29+C36+C42+C38</f>
        <v>18978.399999999998</v>
      </c>
      <c r="D44" s="20">
        <f>D8+D15+D18+D23+D27+D29+D36+D42+D38</f>
        <v>83712.20000000001</v>
      </c>
      <c r="E44" s="20">
        <v>19378.7</v>
      </c>
      <c r="F44" s="21">
        <f t="shared" si="0"/>
        <v>0.2314919450211558</v>
      </c>
      <c r="G44" s="21">
        <f t="shared" si="1"/>
        <v>1.0210923997808037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zoomScale="73" zoomScaleNormal="73" zoomScaleSheetLayoutView="85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6" sqref="C26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36" customHeight="1">
      <c r="A2" s="45" t="s">
        <v>112</v>
      </c>
      <c r="B2" s="46"/>
      <c r="C2" s="46"/>
      <c r="D2" s="46"/>
      <c r="E2" s="46"/>
      <c r="F2" s="46"/>
    </row>
    <row r="3" spans="1:6" ht="42" customHeight="1">
      <c r="A3" s="45" t="s">
        <v>80</v>
      </c>
      <c r="B3" s="45"/>
      <c r="C3" s="45"/>
      <c r="D3" s="45"/>
      <c r="E3" s="45"/>
      <c r="F3" s="45"/>
    </row>
    <row r="4" spans="1:6" ht="18.75">
      <c r="A4" s="1" t="s">
        <v>113</v>
      </c>
      <c r="B4" s="7"/>
      <c r="C4" s="8"/>
      <c r="D4" s="8"/>
      <c r="E4" s="8"/>
      <c r="F4" s="8"/>
    </row>
    <row r="5" spans="3:6" ht="15">
      <c r="C5" s="1"/>
      <c r="D5" s="1"/>
      <c r="E5" s="1"/>
      <c r="F5" s="27" t="s">
        <v>3</v>
      </c>
    </row>
    <row r="6" spans="1:6" ht="51.75" customHeight="1">
      <c r="A6" s="30" t="s">
        <v>79</v>
      </c>
      <c r="B6" s="3" t="s">
        <v>110</v>
      </c>
      <c r="C6" s="3" t="s">
        <v>115</v>
      </c>
      <c r="D6" s="3" t="s">
        <v>121</v>
      </c>
      <c r="E6" s="3" t="s">
        <v>116</v>
      </c>
      <c r="F6" s="3" t="s">
        <v>122</v>
      </c>
    </row>
    <row r="7" spans="1:6" s="2" customFormat="1" ht="15">
      <c r="A7" s="4">
        <v>1</v>
      </c>
      <c r="B7" s="31">
        <v>2</v>
      </c>
      <c r="C7" s="4">
        <v>3</v>
      </c>
      <c r="D7" s="4" t="s">
        <v>78</v>
      </c>
      <c r="E7" s="4" t="s">
        <v>0</v>
      </c>
      <c r="F7" s="4" t="s">
        <v>1</v>
      </c>
    </row>
    <row r="8" spans="1:6" s="2" customFormat="1" ht="31.5">
      <c r="A8" s="34" t="s">
        <v>104</v>
      </c>
      <c r="B8" s="6">
        <f>SUM(B9:B24)</f>
        <v>18408.500000000004</v>
      </c>
      <c r="C8" s="6">
        <f>SUM(C9:C24)</f>
        <v>77827.5</v>
      </c>
      <c r="D8" s="6">
        <f>SUM(D9:D24)</f>
        <v>18849.299999999996</v>
      </c>
      <c r="E8" s="28">
        <f>D8/C8</f>
        <v>0.2421933121326009</v>
      </c>
      <c r="F8" s="28">
        <f>D8/B8</f>
        <v>1.0239454599777273</v>
      </c>
    </row>
    <row r="9" spans="1:6" s="5" customFormat="1" ht="15">
      <c r="A9" s="32" t="s">
        <v>81</v>
      </c>
      <c r="B9" s="36">
        <v>10696</v>
      </c>
      <c r="C9" s="36">
        <v>40404.4</v>
      </c>
      <c r="D9" s="36">
        <v>10450.1</v>
      </c>
      <c r="E9" s="29">
        <f aca="true" t="shared" si="0" ref="E9:E30">D9/C9</f>
        <v>0.2586376731247092</v>
      </c>
      <c r="F9" s="29">
        <f>D9/B9</f>
        <v>0.9770100972326103</v>
      </c>
    </row>
    <row r="10" spans="1:6" s="5" customFormat="1" ht="15">
      <c r="A10" s="32" t="s">
        <v>82</v>
      </c>
      <c r="B10" s="36">
        <v>239.3</v>
      </c>
      <c r="C10" s="36">
        <v>891.8</v>
      </c>
      <c r="D10" s="36">
        <v>226.9</v>
      </c>
      <c r="E10" s="29">
        <f t="shared" si="0"/>
        <v>0.2544292442251626</v>
      </c>
      <c r="F10" s="29">
        <v>0.948</v>
      </c>
    </row>
    <row r="11" spans="1:6" s="5" customFormat="1" ht="18.75" customHeight="1">
      <c r="A11" s="32" t="s">
        <v>83</v>
      </c>
      <c r="B11" s="36">
        <v>1.4</v>
      </c>
      <c r="C11" s="36">
        <v>85</v>
      </c>
      <c r="D11" s="36">
        <v>9.4</v>
      </c>
      <c r="E11" s="29">
        <f t="shared" si="0"/>
        <v>0.11058823529411765</v>
      </c>
      <c r="F11" s="29" t="s">
        <v>105</v>
      </c>
    </row>
    <row r="12" spans="1:6" s="5" customFormat="1" ht="15">
      <c r="A12" s="32" t="s">
        <v>84</v>
      </c>
      <c r="B12" s="36">
        <v>7.2</v>
      </c>
      <c r="C12" s="36">
        <v>143</v>
      </c>
      <c r="D12" s="36">
        <v>14.3</v>
      </c>
      <c r="E12" s="29">
        <f t="shared" si="0"/>
        <v>0.1</v>
      </c>
      <c r="F12" s="29">
        <f aca="true" t="shared" si="1" ref="F12:F30">D12/B12</f>
        <v>1.9861111111111112</v>
      </c>
    </row>
    <row r="13" spans="1:6" s="5" customFormat="1" ht="15">
      <c r="A13" s="32" t="s">
        <v>85</v>
      </c>
      <c r="B13" s="36">
        <v>197.6</v>
      </c>
      <c r="C13" s="36">
        <v>906.2</v>
      </c>
      <c r="D13" s="36">
        <v>261.6</v>
      </c>
      <c r="E13" s="29">
        <f t="shared" si="0"/>
        <v>0.28867799602736705</v>
      </c>
      <c r="F13" s="29">
        <f t="shared" si="1"/>
        <v>1.3238866396761135</v>
      </c>
    </row>
    <row r="14" spans="1:6" s="5" customFormat="1" ht="30">
      <c r="A14" s="32" t="s">
        <v>86</v>
      </c>
      <c r="B14" s="36"/>
      <c r="C14" s="36">
        <v>559.6</v>
      </c>
      <c r="D14" s="36">
        <v>24.6</v>
      </c>
      <c r="E14" s="29">
        <f t="shared" si="0"/>
        <v>0.043959971408148675</v>
      </c>
      <c r="F14" s="29"/>
    </row>
    <row r="15" spans="1:6" s="5" customFormat="1" ht="15">
      <c r="A15" s="32" t="s">
        <v>87</v>
      </c>
      <c r="B15" s="36">
        <v>928.5</v>
      </c>
      <c r="C15" s="36">
        <v>4899.4</v>
      </c>
      <c r="D15" s="36">
        <v>775.9</v>
      </c>
      <c r="E15" s="29">
        <f t="shared" si="0"/>
        <v>0.15836633057109034</v>
      </c>
      <c r="F15" s="29">
        <f t="shared" si="1"/>
        <v>0.8356488960689283</v>
      </c>
    </row>
    <row r="16" spans="1:6" s="5" customFormat="1" ht="15">
      <c r="A16" s="32" t="s">
        <v>88</v>
      </c>
      <c r="B16" s="36">
        <v>17.2</v>
      </c>
      <c r="C16" s="36">
        <v>1102.1</v>
      </c>
      <c r="D16" s="36">
        <v>31.5</v>
      </c>
      <c r="E16" s="29">
        <f t="shared" si="0"/>
        <v>0.028581798384901554</v>
      </c>
      <c r="F16" s="29">
        <v>1.831</v>
      </c>
    </row>
    <row r="17" spans="1:6" s="5" customFormat="1" ht="30">
      <c r="A17" s="32" t="s">
        <v>89</v>
      </c>
      <c r="B17" s="36">
        <v>297.7</v>
      </c>
      <c r="C17" s="36">
        <v>1482.5</v>
      </c>
      <c r="D17" s="36">
        <v>350.4</v>
      </c>
      <c r="E17" s="29">
        <f t="shared" si="0"/>
        <v>0.23635750421585158</v>
      </c>
      <c r="F17" s="29">
        <f t="shared" si="1"/>
        <v>1.1770238495129324</v>
      </c>
    </row>
    <row r="18" spans="1:6" s="5" customFormat="1" ht="30">
      <c r="A18" s="32" t="s">
        <v>90</v>
      </c>
      <c r="B18" s="36">
        <v>5072.4</v>
      </c>
      <c r="C18" s="36">
        <v>22938.7</v>
      </c>
      <c r="D18" s="36">
        <v>5484.7</v>
      </c>
      <c r="E18" s="29">
        <f t="shared" si="0"/>
        <v>0.2391024774725682</v>
      </c>
      <c r="F18" s="29">
        <f t="shared" si="1"/>
        <v>1.0812830218437033</v>
      </c>
    </row>
    <row r="19" spans="1:6" s="5" customFormat="1" ht="30">
      <c r="A19" s="32" t="s">
        <v>91</v>
      </c>
      <c r="B19" s="36"/>
      <c r="C19" s="36">
        <v>42.5</v>
      </c>
      <c r="D19" s="36"/>
      <c r="E19" s="29"/>
      <c r="F19" s="29"/>
    </row>
    <row r="20" spans="1:6" s="5" customFormat="1" ht="15">
      <c r="A20" s="32" t="s">
        <v>92</v>
      </c>
      <c r="B20" s="36">
        <v>12</v>
      </c>
      <c r="C20" s="36">
        <v>1026.7</v>
      </c>
      <c r="D20" s="36">
        <v>457.3</v>
      </c>
      <c r="E20" s="29">
        <f t="shared" si="0"/>
        <v>0.4454076166358235</v>
      </c>
      <c r="F20" s="29" t="s">
        <v>105</v>
      </c>
    </row>
    <row r="21" spans="1:6" s="5" customFormat="1" ht="30">
      <c r="A21" s="32" t="s">
        <v>93</v>
      </c>
      <c r="B21" s="36">
        <v>237.8</v>
      </c>
      <c r="C21" s="36">
        <v>152.5</v>
      </c>
      <c r="D21" s="36">
        <v>2.5</v>
      </c>
      <c r="E21" s="29">
        <f t="shared" si="0"/>
        <v>0.01639344262295082</v>
      </c>
      <c r="F21" s="29">
        <f t="shared" si="1"/>
        <v>0.010513036164844407</v>
      </c>
    </row>
    <row r="22" spans="1:6" s="5" customFormat="1" ht="30">
      <c r="A22" s="32" t="s">
        <v>94</v>
      </c>
      <c r="B22" s="36">
        <v>468.5</v>
      </c>
      <c r="C22" s="36">
        <v>2339.8</v>
      </c>
      <c r="D22" s="36">
        <v>547.6</v>
      </c>
      <c r="E22" s="29">
        <f t="shared" si="0"/>
        <v>0.2340370971877938</v>
      </c>
      <c r="F22" s="29">
        <f t="shared" si="1"/>
        <v>1.168836712913554</v>
      </c>
    </row>
    <row r="23" spans="1:6" s="5" customFormat="1" ht="30">
      <c r="A23" s="32" t="s">
        <v>95</v>
      </c>
      <c r="B23" s="36">
        <v>232.9</v>
      </c>
      <c r="C23" s="36">
        <v>850</v>
      </c>
      <c r="D23" s="36">
        <v>212.5</v>
      </c>
      <c r="E23" s="29">
        <f t="shared" si="0"/>
        <v>0.25</v>
      </c>
      <c r="F23" s="29">
        <f t="shared" si="1"/>
        <v>0.9124087591240876</v>
      </c>
    </row>
    <row r="24" spans="1:6" s="5" customFormat="1" ht="30">
      <c r="A24" s="32" t="s">
        <v>109</v>
      </c>
      <c r="B24" s="36"/>
      <c r="C24" s="36">
        <v>3.3</v>
      </c>
      <c r="D24" s="36"/>
      <c r="E24" s="29"/>
      <c r="F24" s="29"/>
    </row>
    <row r="25" spans="1:6" s="5" customFormat="1" ht="15">
      <c r="A25" s="33" t="s">
        <v>96</v>
      </c>
      <c r="B25" s="6">
        <f>SUM(B26:B35)</f>
        <v>569.9000000000001</v>
      </c>
      <c r="C25" s="6">
        <v>5884.7</v>
      </c>
      <c r="D25" s="6">
        <f>SUM(D26:D35)</f>
        <v>529.4</v>
      </c>
      <c r="E25" s="28">
        <f t="shared" si="0"/>
        <v>0.08996210512005709</v>
      </c>
      <c r="F25" s="29">
        <f t="shared" si="1"/>
        <v>0.9289349008597998</v>
      </c>
    </row>
    <row r="26" spans="1:6" s="5" customFormat="1" ht="15">
      <c r="A26" s="32" t="s">
        <v>97</v>
      </c>
      <c r="B26" s="36"/>
      <c r="C26" s="36">
        <v>663.6</v>
      </c>
      <c r="D26" s="36"/>
      <c r="E26" s="29"/>
      <c r="F26" s="29"/>
    </row>
    <row r="27" spans="1:6" s="5" customFormat="1" ht="45" hidden="1">
      <c r="A27" s="32" t="s">
        <v>107</v>
      </c>
      <c r="B27" s="36"/>
      <c r="C27" s="36"/>
      <c r="D27" s="36"/>
      <c r="E27" s="29"/>
      <c r="F27" s="29" t="e">
        <f t="shared" si="1"/>
        <v>#DIV/0!</v>
      </c>
    </row>
    <row r="28" spans="1:6" s="5" customFormat="1" ht="15" hidden="1">
      <c r="A28" s="32" t="s">
        <v>108</v>
      </c>
      <c r="B28" s="36"/>
      <c r="C28" s="36"/>
      <c r="D28" s="36"/>
      <c r="E28" s="29"/>
      <c r="F28" s="29" t="e">
        <f t="shared" si="1"/>
        <v>#DIV/0!</v>
      </c>
    </row>
    <row r="29" spans="1:6" s="5" customFormat="1" ht="30">
      <c r="A29" s="32" t="s">
        <v>98</v>
      </c>
      <c r="B29" s="36">
        <v>153.8</v>
      </c>
      <c r="C29" s="36">
        <v>842</v>
      </c>
      <c r="D29" s="36">
        <v>103.6</v>
      </c>
      <c r="E29" s="29">
        <f t="shared" si="0"/>
        <v>0.12304038004750593</v>
      </c>
      <c r="F29" s="29">
        <v>0.674</v>
      </c>
    </row>
    <row r="30" spans="1:6" s="5" customFormat="1" ht="15">
      <c r="A30" s="32" t="s">
        <v>99</v>
      </c>
      <c r="B30" s="36">
        <v>416.1</v>
      </c>
      <c r="C30" s="36">
        <v>2470</v>
      </c>
      <c r="D30" s="36">
        <v>317.2</v>
      </c>
      <c r="E30" s="29">
        <f t="shared" si="0"/>
        <v>0.12842105263157894</v>
      </c>
      <c r="F30" s="29">
        <f t="shared" si="1"/>
        <v>0.7623167507810622</v>
      </c>
    </row>
    <row r="31" spans="1:6" s="5" customFormat="1" ht="15">
      <c r="A31" s="32" t="s">
        <v>100</v>
      </c>
      <c r="B31" s="36"/>
      <c r="C31" s="36">
        <v>100</v>
      </c>
      <c r="D31" s="36"/>
      <c r="E31" s="29"/>
      <c r="F31" s="29"/>
    </row>
    <row r="32" spans="1:6" s="5" customFormat="1" ht="15">
      <c r="A32" s="32" t="s">
        <v>123</v>
      </c>
      <c r="B32" s="36"/>
      <c r="C32" s="36">
        <v>200</v>
      </c>
      <c r="D32" s="36">
        <v>99</v>
      </c>
      <c r="E32" s="29">
        <v>0.495</v>
      </c>
      <c r="F32" s="29"/>
    </row>
    <row r="33" spans="1:6" s="5" customFormat="1" ht="15">
      <c r="A33" s="32" t="s">
        <v>101</v>
      </c>
      <c r="B33" s="36"/>
      <c r="C33" s="36">
        <v>80</v>
      </c>
      <c r="D33" s="36">
        <v>9.6</v>
      </c>
      <c r="E33" s="29">
        <v>0.12</v>
      </c>
      <c r="F33" s="29"/>
    </row>
    <row r="34" spans="1:6" s="5" customFormat="1" ht="30">
      <c r="A34" s="32" t="s">
        <v>102</v>
      </c>
      <c r="B34" s="36"/>
      <c r="C34" s="36">
        <v>205</v>
      </c>
      <c r="D34" s="36"/>
      <c r="E34" s="29"/>
      <c r="F34" s="29"/>
    </row>
    <row r="35" spans="1:6" s="5" customFormat="1" ht="45">
      <c r="A35" s="32" t="s">
        <v>107</v>
      </c>
      <c r="B35" s="36"/>
      <c r="C35" s="36">
        <v>0.8</v>
      </c>
      <c r="D35" s="36"/>
      <c r="E35" s="29"/>
      <c r="F35" s="29"/>
    </row>
    <row r="36" spans="1:6" s="5" customFormat="1" ht="15">
      <c r="A36" s="32" t="s">
        <v>124</v>
      </c>
      <c r="B36" s="37"/>
      <c r="C36" s="37">
        <v>1078.5</v>
      </c>
      <c r="D36" s="37"/>
      <c r="E36" s="29"/>
      <c r="F36" s="29"/>
    </row>
    <row r="37" spans="1:3" ht="30">
      <c r="A37" s="38" t="s">
        <v>125</v>
      </c>
      <c r="C37" s="39">
        <v>244.8</v>
      </c>
    </row>
    <row r="38" spans="1:6" ht="15">
      <c r="A38" s="33" t="s">
        <v>103</v>
      </c>
      <c r="B38" s="6">
        <v>18978.4</v>
      </c>
      <c r="C38" s="6">
        <v>83712.2</v>
      </c>
      <c r="D38" s="6">
        <v>19378.7</v>
      </c>
      <c r="E38" s="28">
        <f>D38/C38</f>
        <v>0.23149194502115583</v>
      </c>
      <c r="F38" s="28">
        <f>D38/B38</f>
        <v>1.0210923997808035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Владелец</cp:lastModifiedBy>
  <cp:lastPrinted>2019-04-24T04:54:33Z</cp:lastPrinted>
  <dcterms:created xsi:type="dcterms:W3CDTF">2011-10-21T06:26:35Z</dcterms:created>
  <dcterms:modified xsi:type="dcterms:W3CDTF">2019-04-24T04:56:17Z</dcterms:modified>
  <cp:category/>
  <cp:version/>
  <cp:contentType/>
  <cp:contentStatus/>
</cp:coreProperties>
</file>