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52" windowWidth="8160" windowHeight="7716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<sst xmlns="http://schemas.openxmlformats.org/spreadsheetml/2006/main" count="136" uniqueCount="124">
  <si>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</si>
  <si>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</si>
  <si>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</si>
  <si>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</si>
  <si>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</si>
  <si>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</si>
  <si>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</si>
  <si>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</si>
  <si>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</si>
  <si>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</si>
  <si>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</si>
  <si>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</si>
  <si>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</si>
  <si>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</si>
  <si>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</si>
  <si>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</si>
  <si>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</si>
  <si>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</si>
  <si>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</si>
  <si>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</si>
  <si>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</si>
  <si>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</si>
  <si>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</si>
  <si>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</si>
  <si>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</si>
  <si>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</si>
  <si>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</si>
  <si>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</si>
  <si>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</si>
  <si>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</si>
  <si>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</si>
  <si>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</si>
  <si>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</si>
  <si>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</si>
  <si>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</si>
  <si>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</si>
  <si>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</si>
  <si>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</si>
  <si>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</si>
  <si>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</si>
  <si>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</si>
  <si>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</si>
  <si>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</si>
  <si>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</si>
  <si>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</si>
  <si>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</si>
  <si>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</si>
  <si>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</si>
  <si>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</si>
  <si>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</si>
  <si>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</si>
  <si>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</si>
  <si>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</si>
  <si>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</si>
  <si>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</si>
  <si>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</si>
  <si>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</si>
  <si>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</si>
  <si>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</si>
  <si>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</si>
  <si>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</si>
  <si>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</si>
  <si>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</si>
  <si>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</si>
  <si>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</si>
  <si>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</si>
  <si>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</si>
  <si>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</si>
  <si>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</si>
  <si>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</si>
  <si>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</si>
  <si>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</si>
  <si>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</si>
  <si>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</si>
  <si>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</si>
  <si>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</si>
  <si>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</si>
  <si>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</si>
  <si>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</si>
  <si>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</si>
  <si>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</si>
  <si>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</si>
  <si>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в разрезе муниципальных программ Верхнеландеховского муниципального района и непрограммных направлений деятельности</t>
  </si>
  <si>
    <t>Развитие образования Верхнеландеховского муниципального района</t>
  </si>
  <si>
    <t>Развитие культуры и туризма в Верхнеландеховском муниципальном районе</t>
  </si>
  <si>
    <t>Развитие физической культуры и  спорта в Верхнеландеховском муниципальном районе</t>
  </si>
  <si>
    <t>Молодое поколение</t>
  </si>
  <si>
    <t>Забота и внимание</t>
  </si>
  <si>
    <t>Обеспечение доступным и комфортным жильем граждан Верхнеландеховского муниципального района</t>
  </si>
  <si>
    <t>Развитие транспортной системы Верхнеландеховского муниципального района</t>
  </si>
  <si>
    <t>Охрана окружающей среды в Верхнеландеховском муниципальном районе</t>
  </si>
  <si>
    <t>Поддержка и развитие информационно-коммуникационных технологий в Верхнеландеховском муниципальном районе</t>
  </si>
  <si>
    <t>Организация деятельности органов местного самоуправления Верхнеландеховского муниципального района на решение вопросов местного значения</t>
  </si>
  <si>
    <t>Содействие развитию малого и среднего предпринимательства в Верхнеландеховском муниципальном районе</t>
  </si>
  <si>
    <t>Управление имуществом Верхнеландеховского муниципального района</t>
  </si>
  <si>
    <t>Предупреждение и ликвидация чрезвычайных ситуаций в Верхнеландеховском муниципальном районе</t>
  </si>
  <si>
    <t>Повышение качества и доступности государственных и муниципальных услуг в Верхнеландеховском муниципальном районе</t>
  </si>
  <si>
    <t>Обеспечение функционирования систем жизнеобеспечения на территориях сельских поселений Верхнеландеховского муниципального района</t>
  </si>
  <si>
    <t>Непрограммные направления деятельности:</t>
  </si>
  <si>
    <t>Наказы избирателей депутатам Ивановской областной Думы</t>
  </si>
  <si>
    <t>Обеспечение услугами жилищно-коммунального хозяйства населения городского поселения</t>
  </si>
  <si>
    <t>Благоустройство территории городского поселения</t>
  </si>
  <si>
    <t>Пожарная безопасность на территории городского поселения</t>
  </si>
  <si>
    <t>Планировка территорий и проведение комплексных кадастровых работ на территории городского поселения</t>
  </si>
  <si>
    <t>Организация культурно-массовых мероприятий на территории городского поселения</t>
  </si>
  <si>
    <t>Землеустройство, территориальное планирование и градостроительное зонирование на территории городского поселения</t>
  </si>
  <si>
    <t>ВСЕГО РАСХОДОВ:</t>
  </si>
  <si>
    <t>Муниципальные программы Верхнеландеховского муниципального района:</t>
  </si>
  <si>
    <t>св.200%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</si>
  <si>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</si>
  <si>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</si>
  <si>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</t>
  </si>
  <si>
    <t>Развитие градостроительной деятельности Верхнеландеховского муниципального района</t>
  </si>
  <si>
    <t>Исполнение бюджетных назначений по расходам в 2018 году, динамика исполнения расходной части в 2017-2018 годах</t>
  </si>
  <si>
    <t>план на 2018 год</t>
  </si>
  <si>
    <t>динамика расходов 2018/2017</t>
  </si>
  <si>
    <t xml:space="preserve">динамика расходов 2018/2017 </t>
  </si>
  <si>
    <t xml:space="preserve"> 000 0105 0000000000 000</t>
  </si>
  <si>
    <t>по состоянию на 01.10.2018</t>
  </si>
  <si>
    <t xml:space="preserve">исполнено на 01.10.2017 </t>
  </si>
  <si>
    <t>исполнено на 01.10.2018</t>
  </si>
  <si>
    <t>% исполнения на 01.10.2018</t>
  </si>
  <si>
    <t xml:space="preserve">Дополнительное образование детей </t>
  </si>
  <si>
    <t>исполнено на 01.10.2017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</si>
</sst>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wrapText="1"/>
      <protection/>
    </xf>
    <xf numFmtId="49" fontId="28" fillId="0" borderId="2">
      <alignment horizontal="center" wrapText="1"/>
      <protection/>
    </xf>
    <xf numFmtId="49" fontId="28" fillId="0" borderId="3">
      <alignment horizontal="center"/>
      <protection/>
    </xf>
    <xf numFmtId="4" fontId="28" fillId="0" borderId="3">
      <alignment horizontal="right"/>
      <protection/>
    </xf>
    <xf numFmtId="0" fontId="28" fillId="0" borderId="4">
      <alignment horizontal="left" wrapText="1"/>
      <protection/>
    </xf>
    <xf numFmtId="0" fontId="29" fillId="0" borderId="5">
      <alignment horizontal="left" wrapText="1"/>
      <protection/>
    </xf>
    <xf numFmtId="0" fontId="28" fillId="0" borderId="6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7" applyNumberFormat="0" applyAlignment="0" applyProtection="0"/>
    <xf numFmtId="0" fontId="31" fillId="27" borderId="8" applyNumberFormat="0" applyAlignment="0" applyProtection="0"/>
    <xf numFmtId="0" fontId="32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28" borderId="13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5" fillId="5" borderId="16" xfId="0" applyFont="1" applyFill="1" applyBorder="1" applyAlignment="1">
      <alignment horizontal="center" vertical="top" wrapText="1"/>
    </xf>
    <xf numFmtId="49" fontId="45" fillId="5" borderId="16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5" fontId="46" fillId="5" borderId="16" xfId="0" applyNumberFormat="1" applyFont="1" applyFill="1" applyBorder="1" applyAlignment="1">
      <alignment horizontal="right"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2" fillId="2" borderId="16" xfId="59" applyFont="1" applyFill="1" applyBorder="1" applyAlignment="1">
      <alignment horizontal="center" vertical="top"/>
      <protection/>
    </xf>
    <xf numFmtId="0" fontId="45" fillId="2" borderId="17" xfId="0" applyFont="1" applyFill="1" applyBorder="1" applyAlignment="1">
      <alignment horizontal="center" vertical="top" wrapText="1"/>
    </xf>
    <xf numFmtId="0" fontId="45" fillId="2" borderId="16" xfId="0" applyFont="1" applyFill="1" applyBorder="1" applyAlignment="1">
      <alignment horizontal="center" vertical="top" wrapText="1"/>
    </xf>
    <xf numFmtId="0" fontId="45" fillId="2" borderId="18" xfId="0" applyFont="1" applyFill="1" applyBorder="1" applyAlignment="1">
      <alignment horizontal="center" vertical="top" wrapText="1"/>
    </xf>
    <xf numFmtId="49" fontId="45" fillId="2" borderId="19" xfId="0" applyNumberFormat="1" applyFont="1" applyFill="1" applyBorder="1" applyAlignment="1">
      <alignment horizontal="center"/>
    </xf>
    <xf numFmtId="49" fontId="45" fillId="2" borderId="20" xfId="0" applyNumberFormat="1" applyFont="1" applyFill="1" applyBorder="1" applyAlignment="1">
      <alignment horizontal="center"/>
    </xf>
    <xf numFmtId="49" fontId="45" fillId="2" borderId="21" xfId="0" applyNumberFormat="1" applyFont="1" applyFill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/>
    </xf>
    <xf numFmtId="49" fontId="45" fillId="2" borderId="18" xfId="0" applyNumberFormat="1" applyFont="1" applyFill="1" applyBorder="1" applyAlignment="1">
      <alignment horizontal="center"/>
    </xf>
    <xf numFmtId="0" fontId="48" fillId="2" borderId="16" xfId="39" applyNumberFormat="1" applyFont="1" applyFill="1" applyBorder="1" applyAlignment="1" applyProtection="1">
      <alignment horizontal="left" vertical="top" wrapText="1"/>
      <protection/>
    </xf>
    <xf numFmtId="49" fontId="48" fillId="2" borderId="16" xfId="35" applyNumberFormat="1" applyFont="1" applyFill="1" applyBorder="1" applyAlignment="1" applyProtection="1">
      <alignment horizontal="center" vertical="top"/>
      <protection/>
    </xf>
    <xf numFmtId="165" fontId="46" fillId="2" borderId="16" xfId="0" applyNumberFormat="1" applyFont="1" applyFill="1" applyBorder="1" applyAlignment="1">
      <alignment horizontal="center" vertical="top"/>
    </xf>
    <xf numFmtId="164" fontId="46" fillId="2" borderId="16" xfId="0" applyNumberFormat="1" applyFont="1" applyFill="1" applyBorder="1" applyAlignment="1">
      <alignment horizontal="center" vertical="top"/>
    </xf>
    <xf numFmtId="0" fontId="49" fillId="2" borderId="16" xfId="39" applyNumberFormat="1" applyFont="1" applyFill="1" applyBorder="1" applyAlignment="1" applyProtection="1">
      <alignment horizontal="left" vertical="top" wrapText="1"/>
      <protection/>
    </xf>
    <xf numFmtId="49" fontId="49" fillId="2" borderId="16" xfId="35" applyNumberFormat="1" applyFont="1" applyFill="1" applyBorder="1" applyAlignment="1" applyProtection="1">
      <alignment horizontal="center" vertical="top"/>
      <protection/>
    </xf>
    <xf numFmtId="164" fontId="45" fillId="2" borderId="16" xfId="0" applyNumberFormat="1" applyFont="1" applyFill="1" applyBorder="1" applyAlignment="1">
      <alignment horizontal="center" vertical="top"/>
    </xf>
    <xf numFmtId="0" fontId="48" fillId="2" borderId="16" xfId="37" applyNumberFormat="1" applyFont="1" applyFill="1" applyBorder="1" applyAlignment="1" applyProtection="1">
      <alignment horizontal="left" vertical="top" wrapText="1"/>
      <protection/>
    </xf>
    <xf numFmtId="49" fontId="48" fillId="2" borderId="16" xfId="33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Alignment="1">
      <alignment horizontal="right"/>
    </xf>
    <xf numFmtId="164" fontId="46" fillId="5" borderId="16" xfId="0" applyNumberFormat="1" applyFont="1" applyFill="1" applyBorder="1" applyAlignment="1">
      <alignment horizontal="center" vertical="top"/>
    </xf>
    <xf numFmtId="164" fontId="45" fillId="5" borderId="16" xfId="0" applyNumberFormat="1" applyFont="1" applyFill="1" applyBorder="1" applyAlignment="1">
      <alignment horizontal="center" vertical="top"/>
    </xf>
    <xf numFmtId="0" fontId="45" fillId="5" borderId="16" xfId="0" applyFont="1" applyFill="1" applyBorder="1" applyAlignment="1">
      <alignment horizontal="center" vertical="center" wrapText="1"/>
    </xf>
    <xf numFmtId="49" fontId="0" fillId="5" borderId="16" xfId="0" applyNumberFormat="1" applyFill="1" applyBorder="1" applyAlignment="1">
      <alignment horizontal="center"/>
    </xf>
    <xf numFmtId="0" fontId="45" fillId="5" borderId="16" xfId="0" applyFont="1" applyFill="1" applyBorder="1" applyAlignment="1">
      <alignment vertical="top" wrapText="1"/>
    </xf>
    <xf numFmtId="0" fontId="46" fillId="5" borderId="16" xfId="0" applyFont="1" applyFill="1" applyBorder="1" applyAlignment="1">
      <alignment vertical="top" wrapText="1"/>
    </xf>
    <xf numFmtId="0" fontId="48" fillId="5" borderId="16" xfId="0" applyFont="1" applyFill="1" applyBorder="1" applyAlignment="1">
      <alignment vertical="top" wrapText="1"/>
    </xf>
    <xf numFmtId="165" fontId="45" fillId="33" borderId="16" xfId="0" applyNumberFormat="1" applyFont="1" applyFill="1" applyBorder="1" applyAlignment="1">
      <alignment horizontal="center" vertical="top"/>
    </xf>
    <xf numFmtId="165" fontId="45" fillId="33" borderId="16" xfId="0" applyNumberFormat="1" applyFont="1" applyFill="1" applyBorder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70" zoomScaleNormal="70" zoomScaleSheetLayoutView="10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1" sqref="H21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37" t="s">
        <v>113</v>
      </c>
      <c r="B2" s="38"/>
      <c r="C2" s="38"/>
      <c r="D2" s="38"/>
      <c r="E2" s="38"/>
      <c r="F2" s="38"/>
      <c r="G2" s="38"/>
    </row>
    <row r="3" spans="1:7" ht="22.5" customHeight="1">
      <c r="A3" s="39" t="s">
        <v>4</v>
      </c>
      <c r="B3" s="38"/>
      <c r="C3" s="38"/>
      <c r="D3" s="38"/>
      <c r="E3" s="38"/>
      <c r="F3" s="38"/>
      <c r="G3" s="38"/>
    </row>
    <row r="4" spans="1:7" ht="14.25">
      <c r="A4" s="40" t="s">
        <v>118</v>
      </c>
      <c r="B4" s="41"/>
      <c r="C4" s="41"/>
      <c r="D4" s="41"/>
      <c r="E4" s="41"/>
      <c r="F4" s="41"/>
      <c r="G4" s="41"/>
    </row>
    <row r="5" spans="1:7" ht="14.25">
      <c r="A5" s="1"/>
      <c r="B5" s="1"/>
      <c r="D5" s="1"/>
      <c r="E5" s="1"/>
      <c r="F5" s="1"/>
      <c r="G5" s="27" t="s">
        <v>3</v>
      </c>
    </row>
    <row r="6" spans="1:7" ht="63" customHeight="1">
      <c r="A6" s="9" t="s">
        <v>76</v>
      </c>
      <c r="B6" s="9" t="s">
        <v>77</v>
      </c>
      <c r="C6" s="10" t="s">
        <v>119</v>
      </c>
      <c r="D6" s="11" t="s">
        <v>114</v>
      </c>
      <c r="E6" s="11" t="s">
        <v>120</v>
      </c>
      <c r="F6" s="11" t="s">
        <v>121</v>
      </c>
      <c r="G6" s="12" t="s">
        <v>115</v>
      </c>
    </row>
    <row r="7" spans="1:7" ht="14.25">
      <c r="A7" s="13">
        <v>1</v>
      </c>
      <c r="B7" s="14" t="s">
        <v>78</v>
      </c>
      <c r="C7" s="15" t="s">
        <v>79</v>
      </c>
      <c r="D7" s="15" t="s">
        <v>80</v>
      </c>
      <c r="E7" s="16" t="s">
        <v>0</v>
      </c>
      <c r="F7" s="16" t="s">
        <v>1</v>
      </c>
      <c r="G7" s="17" t="s">
        <v>2</v>
      </c>
    </row>
    <row r="8" spans="1:7" ht="30.75">
      <c r="A8" s="18" t="s">
        <v>5</v>
      </c>
      <c r="B8" s="19" t="s">
        <v>6</v>
      </c>
      <c r="C8" s="20">
        <f>C9+C10+C12+C13+C14+C11</f>
        <v>16569.6</v>
      </c>
      <c r="D8" s="20">
        <f>D9+D10+D12+D13+D14+D11</f>
        <v>25569</v>
      </c>
      <c r="E8" s="20">
        <f>E9+E10+E12+E13+E14+E11</f>
        <v>18730.4</v>
      </c>
      <c r="F8" s="21">
        <f>E8/D8</f>
        <v>0.7325433141695021</v>
      </c>
      <c r="G8" s="21">
        <f>E8/C8</f>
        <v>1.1304074932406336</v>
      </c>
    </row>
    <row r="9" spans="1:7" ht="52.5" customHeight="1">
      <c r="A9" s="22" t="s">
        <v>7</v>
      </c>
      <c r="B9" s="23" t="s">
        <v>8</v>
      </c>
      <c r="C9" s="35">
        <v>815.8</v>
      </c>
      <c r="D9" s="35">
        <v>1078.5</v>
      </c>
      <c r="E9" s="35">
        <v>850.5</v>
      </c>
      <c r="F9" s="24">
        <f aca="true" t="shared" si="0" ref="F9:F44">E9/D9</f>
        <v>0.7885952712100139</v>
      </c>
      <c r="G9" s="24">
        <f aca="true" t="shared" si="1" ref="G9:G44">E9/C9</f>
        <v>1.0425349350330964</v>
      </c>
    </row>
    <row r="10" spans="1:7" ht="79.5" customHeight="1">
      <c r="A10" s="22" t="s">
        <v>9</v>
      </c>
      <c r="B10" s="23" t="s">
        <v>10</v>
      </c>
      <c r="C10" s="35">
        <v>7604.4</v>
      </c>
      <c r="D10" s="35">
        <v>10871.7</v>
      </c>
      <c r="E10" s="35">
        <v>8264.4</v>
      </c>
      <c r="F10" s="24">
        <f t="shared" si="0"/>
        <v>0.7601755015314992</v>
      </c>
      <c r="G10" s="24">
        <f t="shared" si="1"/>
        <v>1.0867918573457471</v>
      </c>
    </row>
    <row r="11" spans="1:7" ht="15">
      <c r="A11" s="22" t="s">
        <v>109</v>
      </c>
      <c r="B11" s="23" t="s">
        <v>117</v>
      </c>
      <c r="C11" s="35"/>
      <c r="D11" s="35">
        <v>5.4</v>
      </c>
      <c r="E11" s="35">
        <v>5.4</v>
      </c>
      <c r="F11" s="24"/>
      <c r="G11" s="24"/>
    </row>
    <row r="12" spans="1:7" ht="62.25">
      <c r="A12" s="22" t="s">
        <v>11</v>
      </c>
      <c r="B12" s="23" t="s">
        <v>12</v>
      </c>
      <c r="C12" s="35">
        <v>3421.5</v>
      </c>
      <c r="D12" s="35">
        <v>5276.8</v>
      </c>
      <c r="E12" s="35">
        <v>3743.9</v>
      </c>
      <c r="F12" s="24">
        <f t="shared" si="0"/>
        <v>0.7095019708914494</v>
      </c>
      <c r="G12" s="24">
        <f>E12/C12</f>
        <v>1.0942276779190414</v>
      </c>
    </row>
    <row r="13" spans="1:7" ht="15">
      <c r="A13" s="22" t="s">
        <v>13</v>
      </c>
      <c r="B13" s="23" t="s">
        <v>14</v>
      </c>
      <c r="C13" s="35"/>
      <c r="D13" s="35">
        <v>380</v>
      </c>
      <c r="E13" s="35"/>
      <c r="F13" s="24"/>
      <c r="G13" s="24"/>
    </row>
    <row r="14" spans="1:7" ht="15">
      <c r="A14" s="22" t="s">
        <v>15</v>
      </c>
      <c r="B14" s="23" t="s">
        <v>16</v>
      </c>
      <c r="C14" s="35">
        <v>4727.9</v>
      </c>
      <c r="D14" s="35">
        <v>7956.6</v>
      </c>
      <c r="E14" s="35">
        <v>5866.2</v>
      </c>
      <c r="F14" s="24">
        <f t="shared" si="0"/>
        <v>0.7372747153306688</v>
      </c>
      <c r="G14" s="24">
        <f t="shared" si="1"/>
        <v>1.2407622834662324</v>
      </c>
    </row>
    <row r="15" spans="1:7" ht="46.5">
      <c r="A15" s="18" t="s">
        <v>17</v>
      </c>
      <c r="B15" s="19" t="s">
        <v>18</v>
      </c>
      <c r="C15" s="20">
        <f>C16+C17</f>
        <v>668.5</v>
      </c>
      <c r="D15" s="20">
        <f>D16+D17</f>
        <v>973.9</v>
      </c>
      <c r="E15" s="20">
        <f>E16+E17</f>
        <v>783.3</v>
      </c>
      <c r="F15" s="21">
        <f t="shared" si="0"/>
        <v>0.8042920217681486</v>
      </c>
      <c r="G15" s="21">
        <f t="shared" si="1"/>
        <v>1.1717277486910993</v>
      </c>
    </row>
    <row r="16" spans="1:7" ht="62.25">
      <c r="A16" s="22" t="s">
        <v>19</v>
      </c>
      <c r="B16" s="23" t="s">
        <v>20</v>
      </c>
      <c r="C16" s="35">
        <v>574</v>
      </c>
      <c r="D16" s="35">
        <v>873.9</v>
      </c>
      <c r="E16" s="35">
        <v>745.8</v>
      </c>
      <c r="F16" s="24">
        <f t="shared" si="0"/>
        <v>0.8534157226227257</v>
      </c>
      <c r="G16" s="24">
        <f t="shared" si="1"/>
        <v>1.2993031358885017</v>
      </c>
    </row>
    <row r="17" spans="1:7" ht="15">
      <c r="A17" s="22" t="s">
        <v>21</v>
      </c>
      <c r="B17" s="23" t="s">
        <v>22</v>
      </c>
      <c r="C17" s="35">
        <v>94.5</v>
      </c>
      <c r="D17" s="35">
        <v>100</v>
      </c>
      <c r="E17" s="35">
        <v>37.5</v>
      </c>
      <c r="F17" s="24">
        <f t="shared" si="0"/>
        <v>0.375</v>
      </c>
      <c r="G17" s="24">
        <f t="shared" si="1"/>
        <v>0.3968253968253968</v>
      </c>
    </row>
    <row r="18" spans="1:7" ht="15">
      <c r="A18" s="18" t="s">
        <v>23</v>
      </c>
      <c r="B18" s="19" t="s">
        <v>24</v>
      </c>
      <c r="C18" s="20">
        <f>C19+C20+C21+C22</f>
        <v>2357</v>
      </c>
      <c r="D18" s="20">
        <f>D19+D20+D21+D22</f>
        <v>7245.599999999999</v>
      </c>
      <c r="E18" s="20">
        <f>E19+E20+E21+E22</f>
        <v>5661</v>
      </c>
      <c r="F18" s="21">
        <f t="shared" si="0"/>
        <v>0.7813017555481948</v>
      </c>
      <c r="G18" s="21" t="s">
        <v>108</v>
      </c>
    </row>
    <row r="19" spans="1:7" ht="15">
      <c r="A19" s="22" t="s">
        <v>25</v>
      </c>
      <c r="B19" s="23" t="s">
        <v>26</v>
      </c>
      <c r="C19" s="35"/>
      <c r="D19" s="35">
        <v>80.7</v>
      </c>
      <c r="E19" s="35">
        <v>10.5</v>
      </c>
      <c r="F19" s="24"/>
      <c r="G19" s="21"/>
    </row>
    <row r="20" spans="1:7" ht="15">
      <c r="A20" s="22" t="s">
        <v>27</v>
      </c>
      <c r="B20" s="23" t="s">
        <v>28</v>
      </c>
      <c r="C20" s="35">
        <v>117.7</v>
      </c>
      <c r="D20" s="35">
        <v>215</v>
      </c>
      <c r="E20" s="35"/>
      <c r="F20" s="24"/>
      <c r="G20" s="21"/>
    </row>
    <row r="21" spans="1:7" ht="15">
      <c r="A21" s="22" t="s">
        <v>29</v>
      </c>
      <c r="B21" s="23" t="s">
        <v>30</v>
      </c>
      <c r="C21" s="35">
        <v>1747.3</v>
      </c>
      <c r="D21" s="35">
        <v>6881.4</v>
      </c>
      <c r="E21" s="35">
        <v>5643</v>
      </c>
      <c r="F21" s="24">
        <f t="shared" si="0"/>
        <v>0.82003662045514</v>
      </c>
      <c r="G21" s="24" t="s">
        <v>108</v>
      </c>
    </row>
    <row r="22" spans="1:7" ht="30.75">
      <c r="A22" s="22" t="s">
        <v>31</v>
      </c>
      <c r="B22" s="23" t="s">
        <v>32</v>
      </c>
      <c r="C22" s="35">
        <v>492</v>
      </c>
      <c r="D22" s="35">
        <v>68.5</v>
      </c>
      <c r="E22" s="35">
        <v>7.5</v>
      </c>
      <c r="F22" s="24">
        <f t="shared" si="0"/>
        <v>0.10948905109489052</v>
      </c>
      <c r="G22" s="24">
        <f t="shared" si="1"/>
        <v>0.01524390243902439</v>
      </c>
    </row>
    <row r="23" spans="1:7" ht="30.75">
      <c r="A23" s="18" t="s">
        <v>33</v>
      </c>
      <c r="B23" s="19" t="s">
        <v>34</v>
      </c>
      <c r="C23" s="20">
        <f>C24+C25+C26</f>
        <v>3646.2999999999997</v>
      </c>
      <c r="D23" s="20">
        <f>D24+D25+D26</f>
        <v>6026.6</v>
      </c>
      <c r="E23" s="20">
        <f>E24+E25+E26</f>
        <v>4133.8</v>
      </c>
      <c r="F23" s="21">
        <f t="shared" si="0"/>
        <v>0.6859257292669166</v>
      </c>
      <c r="G23" s="21">
        <f t="shared" si="1"/>
        <v>1.1336971724762088</v>
      </c>
    </row>
    <row r="24" spans="1:7" ht="15">
      <c r="A24" s="22" t="s">
        <v>35</v>
      </c>
      <c r="B24" s="23" t="s">
        <v>36</v>
      </c>
      <c r="C24" s="35">
        <v>63.7</v>
      </c>
      <c r="D24" s="35">
        <v>266.6</v>
      </c>
      <c r="E24" s="35">
        <v>106.4</v>
      </c>
      <c r="F24" s="24">
        <f t="shared" si="0"/>
        <v>0.39909977494373594</v>
      </c>
      <c r="G24" s="24">
        <f t="shared" si="1"/>
        <v>1.6703296703296704</v>
      </c>
    </row>
    <row r="25" spans="1:7" ht="15">
      <c r="A25" s="22" t="s">
        <v>37</v>
      </c>
      <c r="B25" s="23" t="s">
        <v>38</v>
      </c>
      <c r="C25" s="35">
        <v>2068.5</v>
      </c>
      <c r="D25" s="35">
        <v>3445</v>
      </c>
      <c r="E25" s="35">
        <v>2221</v>
      </c>
      <c r="F25" s="24">
        <f t="shared" si="0"/>
        <v>0.6447024673439767</v>
      </c>
      <c r="G25" s="24">
        <f t="shared" si="1"/>
        <v>1.0737249214406575</v>
      </c>
    </row>
    <row r="26" spans="1:7" ht="15">
      <c r="A26" s="22" t="s">
        <v>39</v>
      </c>
      <c r="B26" s="23" t="s">
        <v>40</v>
      </c>
      <c r="C26" s="35">
        <v>1514.1</v>
      </c>
      <c r="D26" s="35">
        <v>2315</v>
      </c>
      <c r="E26" s="35">
        <v>1806.4</v>
      </c>
      <c r="F26" s="24">
        <f t="shared" si="0"/>
        <v>0.7803023758099352</v>
      </c>
      <c r="G26" s="24">
        <f t="shared" si="1"/>
        <v>1.1930519780727826</v>
      </c>
    </row>
    <row r="27" spans="1:7" ht="15">
      <c r="A27" s="18" t="s">
        <v>41</v>
      </c>
      <c r="B27" s="19" t="s">
        <v>42</v>
      </c>
      <c r="C27" s="20">
        <f>C28</f>
        <v>0</v>
      </c>
      <c r="D27" s="20">
        <f>D28</f>
        <v>50</v>
      </c>
      <c r="E27" s="20"/>
      <c r="F27" s="24">
        <f t="shared" si="0"/>
        <v>0</v>
      </c>
      <c r="G27" s="24"/>
    </row>
    <row r="28" spans="1:7" ht="30.75">
      <c r="A28" s="22" t="s">
        <v>43</v>
      </c>
      <c r="B28" s="23" t="s">
        <v>44</v>
      </c>
      <c r="C28" s="35"/>
      <c r="D28" s="35">
        <v>50</v>
      </c>
      <c r="E28" s="35"/>
      <c r="F28" s="24">
        <f t="shared" si="0"/>
        <v>0</v>
      </c>
      <c r="G28" s="24"/>
    </row>
    <row r="29" spans="1:7" ht="15">
      <c r="A29" s="18" t="s">
        <v>45</v>
      </c>
      <c r="B29" s="19" t="s">
        <v>46</v>
      </c>
      <c r="C29" s="20">
        <f>C30+C31+C32+C33+C34+C35</f>
        <v>28676.800000000003</v>
      </c>
      <c r="D29" s="20">
        <f>D30+D31+D32+D33+D34+D35</f>
        <v>47207</v>
      </c>
      <c r="E29" s="20">
        <f>E30+E31+E32+E33+E34+E35</f>
        <v>31457.4</v>
      </c>
      <c r="F29" s="21">
        <f t="shared" si="0"/>
        <v>0.6663715126993879</v>
      </c>
      <c r="G29" s="21">
        <f t="shared" si="1"/>
        <v>1.0969633989845449</v>
      </c>
    </row>
    <row r="30" spans="1:7" ht="15">
      <c r="A30" s="22" t="s">
        <v>47</v>
      </c>
      <c r="B30" s="23" t="s">
        <v>48</v>
      </c>
      <c r="C30" s="35">
        <v>7775.9</v>
      </c>
      <c r="D30" s="35">
        <v>13019</v>
      </c>
      <c r="E30" s="35">
        <v>9121</v>
      </c>
      <c r="F30" s="24">
        <f t="shared" si="0"/>
        <v>0.7005914432752132</v>
      </c>
      <c r="G30" s="24">
        <f t="shared" si="1"/>
        <v>1.1729831916562714</v>
      </c>
    </row>
    <row r="31" spans="1:7" ht="15">
      <c r="A31" s="22" t="s">
        <v>49</v>
      </c>
      <c r="B31" s="23" t="s">
        <v>50</v>
      </c>
      <c r="C31" s="35">
        <v>16707.4</v>
      </c>
      <c r="D31" s="35">
        <v>27108.9</v>
      </c>
      <c r="E31" s="35">
        <v>17495.9</v>
      </c>
      <c r="F31" s="24">
        <f t="shared" si="0"/>
        <v>0.6453932103478931</v>
      </c>
      <c r="G31" s="24">
        <f t="shared" si="1"/>
        <v>1.0471946562601002</v>
      </c>
    </row>
    <row r="32" spans="1:7" ht="17.25" customHeight="1">
      <c r="A32" s="22" t="s">
        <v>122</v>
      </c>
      <c r="B32" s="23" t="s">
        <v>51</v>
      </c>
      <c r="C32" s="35">
        <v>1349.3</v>
      </c>
      <c r="D32" s="35">
        <v>2577</v>
      </c>
      <c r="E32" s="35">
        <v>1622.1</v>
      </c>
      <c r="F32" s="24">
        <f t="shared" si="0"/>
        <v>0.629452852153667</v>
      </c>
      <c r="G32" s="24">
        <f t="shared" si="1"/>
        <v>1.202178907581709</v>
      </c>
    </row>
    <row r="33" spans="1:7" ht="32.25" customHeight="1">
      <c r="A33" s="22" t="s">
        <v>52</v>
      </c>
      <c r="B33" s="23" t="s">
        <v>53</v>
      </c>
      <c r="C33" s="35"/>
      <c r="D33" s="35">
        <v>1</v>
      </c>
      <c r="E33" s="35"/>
      <c r="F33" s="24">
        <f t="shared" si="0"/>
        <v>0</v>
      </c>
      <c r="G33" s="24"/>
    </row>
    <row r="34" spans="1:7" ht="30.75">
      <c r="A34" s="22" t="s">
        <v>54</v>
      </c>
      <c r="B34" s="23" t="s">
        <v>55</v>
      </c>
      <c r="C34" s="35">
        <v>274.4</v>
      </c>
      <c r="D34" s="35">
        <v>358.5</v>
      </c>
      <c r="E34" s="35">
        <v>305.7</v>
      </c>
      <c r="F34" s="24">
        <f t="shared" si="0"/>
        <v>0.8527196652719665</v>
      </c>
      <c r="G34" s="24">
        <f t="shared" si="1"/>
        <v>1.114067055393586</v>
      </c>
    </row>
    <row r="35" spans="1:7" ht="15">
      <c r="A35" s="22" t="s">
        <v>56</v>
      </c>
      <c r="B35" s="23" t="s">
        <v>57</v>
      </c>
      <c r="C35" s="35">
        <v>2569.8</v>
      </c>
      <c r="D35" s="35">
        <v>4142.6</v>
      </c>
      <c r="E35" s="35">
        <v>2912.7</v>
      </c>
      <c r="F35" s="24">
        <f t="shared" si="0"/>
        <v>0.703109158499493</v>
      </c>
      <c r="G35" s="24">
        <f t="shared" si="1"/>
        <v>1.1334345085220638</v>
      </c>
    </row>
    <row r="36" spans="1:7" ht="15">
      <c r="A36" s="18" t="s">
        <v>58</v>
      </c>
      <c r="B36" s="19" t="s">
        <v>59</v>
      </c>
      <c r="C36" s="20">
        <f>C37</f>
        <v>509</v>
      </c>
      <c r="D36" s="20">
        <f>D37</f>
        <v>1012.9</v>
      </c>
      <c r="E36" s="20">
        <f>E37</f>
        <v>709.5</v>
      </c>
      <c r="F36" s="21">
        <f t="shared" si="0"/>
        <v>0.7004640142166058</v>
      </c>
      <c r="G36" s="21">
        <f t="shared" si="1"/>
        <v>1.393909626719057</v>
      </c>
    </row>
    <row r="37" spans="1:7" ht="15">
      <c r="A37" s="22" t="s">
        <v>60</v>
      </c>
      <c r="B37" s="23" t="s">
        <v>61</v>
      </c>
      <c r="C37" s="35">
        <v>509</v>
      </c>
      <c r="D37" s="35">
        <v>1012.9</v>
      </c>
      <c r="E37" s="35">
        <v>709.5</v>
      </c>
      <c r="F37" s="24">
        <f t="shared" si="0"/>
        <v>0.7004640142166058</v>
      </c>
      <c r="G37" s="24">
        <f t="shared" si="1"/>
        <v>1.393909626719057</v>
      </c>
    </row>
    <row r="38" spans="1:7" ht="15">
      <c r="A38" s="18" t="s">
        <v>62</v>
      </c>
      <c r="B38" s="19" t="s">
        <v>63</v>
      </c>
      <c r="C38" s="20">
        <f>C39+C40+C41</f>
        <v>1382.5</v>
      </c>
      <c r="D38" s="20">
        <f>D39+D40+D41</f>
        <v>2622</v>
      </c>
      <c r="E38" s="20">
        <f>E39+E40+E41</f>
        <v>1136.7</v>
      </c>
      <c r="F38" s="21">
        <f t="shared" si="0"/>
        <v>0.4335240274599543</v>
      </c>
      <c r="G38" s="21">
        <f t="shared" si="1"/>
        <v>0.8222061482820977</v>
      </c>
    </row>
    <row r="39" spans="1:7" ht="15">
      <c r="A39" s="22" t="s">
        <v>64</v>
      </c>
      <c r="B39" s="23" t="s">
        <v>65</v>
      </c>
      <c r="C39" s="35">
        <v>499.5</v>
      </c>
      <c r="D39" s="35">
        <v>700.3</v>
      </c>
      <c r="E39" s="35">
        <v>516.1</v>
      </c>
      <c r="F39" s="24">
        <f t="shared" si="0"/>
        <v>0.7369698700556905</v>
      </c>
      <c r="G39" s="24">
        <f t="shared" si="1"/>
        <v>1.0332332332332332</v>
      </c>
    </row>
    <row r="40" spans="1:7" ht="15">
      <c r="A40" s="22" t="s">
        <v>66</v>
      </c>
      <c r="B40" s="23" t="s">
        <v>67</v>
      </c>
      <c r="C40" s="35">
        <v>751.7</v>
      </c>
      <c r="D40" s="35">
        <v>1649.9</v>
      </c>
      <c r="E40" s="35">
        <v>499.8</v>
      </c>
      <c r="F40" s="24">
        <f t="shared" si="0"/>
        <v>0.3029274501484938</v>
      </c>
      <c r="G40" s="24">
        <f t="shared" si="1"/>
        <v>0.6648929094053478</v>
      </c>
    </row>
    <row r="41" spans="1:7" ht="15">
      <c r="A41" s="22" t="s">
        <v>68</v>
      </c>
      <c r="B41" s="23" t="s">
        <v>69</v>
      </c>
      <c r="C41" s="35">
        <v>131.3</v>
      </c>
      <c r="D41" s="35">
        <v>271.8</v>
      </c>
      <c r="E41" s="35">
        <v>120.8</v>
      </c>
      <c r="F41" s="24">
        <f t="shared" si="0"/>
        <v>0.4444444444444444</v>
      </c>
      <c r="G41" s="24">
        <f t="shared" si="1"/>
        <v>0.9200304645849199</v>
      </c>
    </row>
    <row r="42" spans="1:7" ht="15">
      <c r="A42" s="18" t="s">
        <v>70</v>
      </c>
      <c r="B42" s="19" t="s">
        <v>71</v>
      </c>
      <c r="C42" s="20">
        <f>C43</f>
        <v>50.6</v>
      </c>
      <c r="D42" s="20">
        <f>D43</f>
        <v>85</v>
      </c>
      <c r="E42" s="20">
        <f>E43</f>
        <v>30.8</v>
      </c>
      <c r="F42" s="21">
        <f t="shared" si="0"/>
        <v>0.3623529411764706</v>
      </c>
      <c r="G42" s="21">
        <f t="shared" si="1"/>
        <v>0.6086956521739131</v>
      </c>
    </row>
    <row r="43" spans="1:7" ht="15">
      <c r="A43" s="22" t="s">
        <v>72</v>
      </c>
      <c r="B43" s="23" t="s">
        <v>73</v>
      </c>
      <c r="C43" s="35">
        <v>50.6</v>
      </c>
      <c r="D43" s="35">
        <v>85</v>
      </c>
      <c r="E43" s="35">
        <v>30.8</v>
      </c>
      <c r="F43" s="24">
        <f t="shared" si="0"/>
        <v>0.3623529411764706</v>
      </c>
      <c r="G43" s="21">
        <f t="shared" si="1"/>
        <v>0.6086956521739131</v>
      </c>
    </row>
    <row r="44" spans="1:7" ht="15">
      <c r="A44" s="25" t="s">
        <v>74</v>
      </c>
      <c r="B44" s="26" t="s">
        <v>75</v>
      </c>
      <c r="C44" s="20">
        <f>C8+C15+C18+C23+C27+C29+C36+C42+C38</f>
        <v>53860.299999999996</v>
      </c>
      <c r="D44" s="20">
        <f>D8+D15+D18+D23+D27+D29+D36+D42+D38</f>
        <v>90792</v>
      </c>
      <c r="E44" s="20">
        <f>E8+E15+E18+E23+E27+E29+E36+E42+E38</f>
        <v>62642.9</v>
      </c>
      <c r="F44" s="21">
        <f t="shared" si="0"/>
        <v>0.6899605692131465</v>
      </c>
      <c r="G44" s="21">
        <f t="shared" si="1"/>
        <v>1.163062589699649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zoomScale="70" zoomScaleNormal="70" zoomScaleSheetLayoutView="85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9" sqref="F19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2" t="s">
        <v>113</v>
      </c>
      <c r="B2" s="43"/>
      <c r="C2" s="43"/>
      <c r="D2" s="43"/>
      <c r="E2" s="43"/>
      <c r="F2" s="43"/>
    </row>
    <row r="3" spans="1:6" ht="42" customHeight="1">
      <c r="A3" s="42" t="s">
        <v>82</v>
      </c>
      <c r="B3" s="42"/>
      <c r="C3" s="42"/>
      <c r="D3" s="42"/>
      <c r="E3" s="42"/>
      <c r="F3" s="42"/>
    </row>
    <row r="4" spans="1:6" ht="17.25">
      <c r="A4" s="1" t="s">
        <v>118</v>
      </c>
      <c r="B4" s="7"/>
      <c r="C4" s="8"/>
      <c r="D4" s="8"/>
      <c r="E4" s="8"/>
      <c r="F4" s="8"/>
    </row>
    <row r="5" spans="3:6" ht="14.25">
      <c r="C5" s="1"/>
      <c r="D5" s="1"/>
      <c r="E5" s="1"/>
      <c r="F5" s="27" t="s">
        <v>3</v>
      </c>
    </row>
    <row r="6" spans="1:6" ht="51.75" customHeight="1">
      <c r="A6" s="30" t="s">
        <v>81</v>
      </c>
      <c r="B6" s="3" t="s">
        <v>123</v>
      </c>
      <c r="C6" s="3" t="s">
        <v>114</v>
      </c>
      <c r="D6" s="3" t="s">
        <v>120</v>
      </c>
      <c r="E6" s="3" t="s">
        <v>121</v>
      </c>
      <c r="F6" s="3" t="s">
        <v>116</v>
      </c>
    </row>
    <row r="7" spans="1:6" s="2" customFormat="1" ht="14.25">
      <c r="A7" s="4">
        <v>1</v>
      </c>
      <c r="B7" s="31">
        <v>2</v>
      </c>
      <c r="C7" s="4">
        <v>3</v>
      </c>
      <c r="D7" s="4" t="s">
        <v>80</v>
      </c>
      <c r="E7" s="4" t="s">
        <v>0</v>
      </c>
      <c r="F7" s="4" t="s">
        <v>1</v>
      </c>
    </row>
    <row r="8" spans="1:6" s="2" customFormat="1" ht="30.75">
      <c r="A8" s="34" t="s">
        <v>107</v>
      </c>
      <c r="B8" s="6">
        <f>SUM(B9:B24)</f>
        <v>50898.299999999996</v>
      </c>
      <c r="C8" s="6">
        <f>SUM(C9:C24)</f>
        <v>85728.9</v>
      </c>
      <c r="D8" s="6">
        <f>SUM(D9:D24)</f>
        <v>59661.30000000001</v>
      </c>
      <c r="E8" s="28">
        <f>D8/C8</f>
        <v>0.6959298439616047</v>
      </c>
      <c r="F8" s="28">
        <f>D8/B8</f>
        <v>1.172166850366319</v>
      </c>
    </row>
    <row r="9" spans="1:6" s="5" customFormat="1" ht="14.25">
      <c r="A9" s="32" t="s">
        <v>83</v>
      </c>
      <c r="B9" s="36">
        <v>27322.7</v>
      </c>
      <c r="C9" s="36">
        <v>44918.9</v>
      </c>
      <c r="D9" s="36">
        <v>30431.1</v>
      </c>
      <c r="E9" s="29">
        <f aca="true" t="shared" si="0" ref="E9:E36">D9/C9</f>
        <v>0.6774676138551923</v>
      </c>
      <c r="F9" s="29">
        <f>D9/B9</f>
        <v>1.113766209049618</v>
      </c>
    </row>
    <row r="10" spans="1:6" s="5" customFormat="1" ht="14.25">
      <c r="A10" s="32" t="s">
        <v>84</v>
      </c>
      <c r="B10" s="36">
        <v>366.5</v>
      </c>
      <c r="C10" s="36">
        <v>855.3</v>
      </c>
      <c r="D10" s="36">
        <v>658.3</v>
      </c>
      <c r="E10" s="29">
        <f t="shared" si="0"/>
        <v>0.7696714603063253</v>
      </c>
      <c r="F10" s="29">
        <f>D10/B10</f>
        <v>1.7961800818553888</v>
      </c>
    </row>
    <row r="11" spans="1:6" s="5" customFormat="1" ht="18.75" customHeight="1">
      <c r="A11" s="32" t="s">
        <v>85</v>
      </c>
      <c r="B11" s="36">
        <v>50.6</v>
      </c>
      <c r="C11" s="36">
        <v>85</v>
      </c>
      <c r="D11" s="36">
        <v>30.7</v>
      </c>
      <c r="E11" s="29">
        <f t="shared" si="0"/>
        <v>0.36117647058823527</v>
      </c>
      <c r="F11" s="29">
        <f aca="true" t="shared" si="1" ref="F11:F35">D11/B11</f>
        <v>0.6067193675889327</v>
      </c>
    </row>
    <row r="12" spans="1:6" s="5" customFormat="1" ht="14.25">
      <c r="A12" s="32" t="s">
        <v>86</v>
      </c>
      <c r="B12" s="36">
        <v>55.8</v>
      </c>
      <c r="C12" s="36">
        <v>138.3</v>
      </c>
      <c r="D12" s="36">
        <v>85.5</v>
      </c>
      <c r="E12" s="29">
        <f t="shared" si="0"/>
        <v>0.6182212581344901</v>
      </c>
      <c r="F12" s="29">
        <f t="shared" si="1"/>
        <v>1.532258064516129</v>
      </c>
    </row>
    <row r="13" spans="1:6" s="5" customFormat="1" ht="14.25">
      <c r="A13" s="32" t="s">
        <v>87</v>
      </c>
      <c r="B13" s="36">
        <v>589.7</v>
      </c>
      <c r="C13" s="36">
        <v>860.8</v>
      </c>
      <c r="D13" s="36">
        <v>637.9</v>
      </c>
      <c r="E13" s="29">
        <f t="shared" si="0"/>
        <v>0.7410548327137546</v>
      </c>
      <c r="F13" s="29">
        <f t="shared" si="1"/>
        <v>1.0817364761743258</v>
      </c>
    </row>
    <row r="14" spans="1:6" s="5" customFormat="1" ht="27">
      <c r="A14" s="32" t="s">
        <v>88</v>
      </c>
      <c r="B14" s="36">
        <v>680</v>
      </c>
      <c r="C14" s="36">
        <v>1514.1</v>
      </c>
      <c r="D14" s="36">
        <v>396.5</v>
      </c>
      <c r="E14" s="29">
        <f t="shared" si="0"/>
        <v>0.2618717389868569</v>
      </c>
      <c r="F14" s="29">
        <f t="shared" si="1"/>
        <v>0.5830882352941177</v>
      </c>
    </row>
    <row r="15" spans="1:6" s="5" customFormat="1" ht="14.25">
      <c r="A15" s="32" t="s">
        <v>89</v>
      </c>
      <c r="B15" s="36">
        <v>1867.6</v>
      </c>
      <c r="C15" s="36">
        <v>7106.4</v>
      </c>
      <c r="D15" s="36">
        <v>5645.9</v>
      </c>
      <c r="E15" s="29">
        <f t="shared" si="0"/>
        <v>0.7944810311831588</v>
      </c>
      <c r="F15" s="29" t="s">
        <v>108</v>
      </c>
    </row>
    <row r="16" spans="1:6" s="5" customFormat="1" ht="14.25">
      <c r="A16" s="32" t="s">
        <v>90</v>
      </c>
      <c r="B16" s="36">
        <v>48.8</v>
      </c>
      <c r="C16" s="36">
        <v>216.7</v>
      </c>
      <c r="D16" s="36">
        <v>74.9</v>
      </c>
      <c r="E16" s="29">
        <f t="shared" si="0"/>
        <v>0.34563913244116296</v>
      </c>
      <c r="F16" s="29">
        <f t="shared" si="1"/>
        <v>1.5348360655737707</v>
      </c>
    </row>
    <row r="17" spans="1:6" s="5" customFormat="1" ht="27">
      <c r="A17" s="32" t="s">
        <v>91</v>
      </c>
      <c r="B17" s="36">
        <v>1056.4</v>
      </c>
      <c r="C17" s="36">
        <v>1505.6</v>
      </c>
      <c r="D17" s="36">
        <v>1096.3</v>
      </c>
      <c r="E17" s="29">
        <f t="shared" si="0"/>
        <v>0.7281482465462275</v>
      </c>
      <c r="F17" s="29">
        <f t="shared" si="1"/>
        <v>1.0377697841726616</v>
      </c>
    </row>
    <row r="18" spans="1:6" s="5" customFormat="1" ht="27">
      <c r="A18" s="32" t="s">
        <v>92</v>
      </c>
      <c r="B18" s="36">
        <v>15091.6</v>
      </c>
      <c r="C18" s="36">
        <v>21756.1</v>
      </c>
      <c r="D18" s="36">
        <v>16343.7</v>
      </c>
      <c r="E18" s="29">
        <f t="shared" si="0"/>
        <v>0.7512237947058527</v>
      </c>
      <c r="F18" s="29">
        <f t="shared" si="1"/>
        <v>1.0829666834530467</v>
      </c>
    </row>
    <row r="19" spans="1:6" s="5" customFormat="1" ht="27">
      <c r="A19" s="32" t="s">
        <v>93</v>
      </c>
      <c r="B19" s="36"/>
      <c r="C19" s="36">
        <v>42.5</v>
      </c>
      <c r="D19" s="36">
        <v>2.5</v>
      </c>
      <c r="E19" s="29">
        <f t="shared" si="0"/>
        <v>0.058823529411764705</v>
      </c>
      <c r="F19" s="29"/>
    </row>
    <row r="20" spans="1:6" s="5" customFormat="1" ht="14.25">
      <c r="A20" s="32" t="s">
        <v>94</v>
      </c>
      <c r="B20" s="36">
        <v>1088.4</v>
      </c>
      <c r="C20" s="36">
        <v>2187</v>
      </c>
      <c r="D20" s="36">
        <v>1221.9</v>
      </c>
      <c r="E20" s="29">
        <f t="shared" si="0"/>
        <v>0.5587105624142662</v>
      </c>
      <c r="F20" s="29">
        <f t="shared" si="1"/>
        <v>1.122657111356119</v>
      </c>
    </row>
    <row r="21" spans="1:6" s="5" customFormat="1" ht="27">
      <c r="A21" s="32" t="s">
        <v>95</v>
      </c>
      <c r="B21" s="36">
        <v>574</v>
      </c>
      <c r="C21" s="36">
        <v>1253.9</v>
      </c>
      <c r="D21" s="36">
        <v>745.8</v>
      </c>
      <c r="E21" s="29">
        <f t="shared" si="0"/>
        <v>0.5947842730680277</v>
      </c>
      <c r="F21" s="29">
        <f t="shared" si="1"/>
        <v>1.2993031358885017</v>
      </c>
    </row>
    <row r="22" spans="1:6" s="5" customFormat="1" ht="27">
      <c r="A22" s="32" t="s">
        <v>96</v>
      </c>
      <c r="B22" s="36">
        <v>1387.6</v>
      </c>
      <c r="C22" s="36">
        <v>2323.9</v>
      </c>
      <c r="D22" s="36">
        <v>1577.8</v>
      </c>
      <c r="E22" s="29">
        <f t="shared" si="0"/>
        <v>0.6789448771461767</v>
      </c>
      <c r="F22" s="29">
        <f t="shared" si="1"/>
        <v>1.137071202075526</v>
      </c>
    </row>
    <row r="23" spans="1:6" s="5" customFormat="1" ht="27">
      <c r="A23" s="32" t="s">
        <v>97</v>
      </c>
      <c r="B23" s="36">
        <v>718.6</v>
      </c>
      <c r="C23" s="36">
        <v>950</v>
      </c>
      <c r="D23" s="36">
        <v>712.5</v>
      </c>
      <c r="E23" s="29">
        <f t="shared" si="0"/>
        <v>0.75</v>
      </c>
      <c r="F23" s="29">
        <f t="shared" si="1"/>
        <v>0.9915112719176176</v>
      </c>
    </row>
    <row r="24" spans="1:6" s="5" customFormat="1" ht="27">
      <c r="A24" s="32" t="s">
        <v>112</v>
      </c>
      <c r="B24" s="36"/>
      <c r="C24" s="36">
        <v>14.4</v>
      </c>
      <c r="D24" s="36"/>
      <c r="E24" s="29">
        <f t="shared" si="0"/>
        <v>0</v>
      </c>
      <c r="F24" s="29"/>
    </row>
    <row r="25" spans="1:6" s="5" customFormat="1" ht="14.25">
      <c r="A25" s="33" t="s">
        <v>98</v>
      </c>
      <c r="B25" s="6">
        <f>SUM(B26:B35)</f>
        <v>2962</v>
      </c>
      <c r="C25" s="6">
        <f>SUM(C26:C35)</f>
        <v>5063.2</v>
      </c>
      <c r="D25" s="6">
        <f>SUM(D26:D35)</f>
        <v>2981.6</v>
      </c>
      <c r="E25" s="28">
        <f t="shared" si="0"/>
        <v>0.588876599778796</v>
      </c>
      <c r="F25" s="29">
        <f t="shared" si="1"/>
        <v>1.0066171505739365</v>
      </c>
    </row>
    <row r="26" spans="1:6" s="5" customFormat="1" ht="14.25">
      <c r="A26" s="32" t="s">
        <v>99</v>
      </c>
      <c r="B26" s="36">
        <v>435</v>
      </c>
      <c r="C26" s="36">
        <v>1010.2</v>
      </c>
      <c r="D26" s="36"/>
      <c r="E26" s="29">
        <f t="shared" si="0"/>
        <v>0</v>
      </c>
      <c r="F26" s="29"/>
    </row>
    <row r="27" spans="1:6" s="5" customFormat="1" ht="41.25" hidden="1">
      <c r="A27" s="32" t="s">
        <v>110</v>
      </c>
      <c r="B27" s="36"/>
      <c r="C27" s="36"/>
      <c r="D27" s="36"/>
      <c r="E27" s="29"/>
      <c r="F27" s="29" t="e">
        <f t="shared" si="1"/>
        <v>#DIV/0!</v>
      </c>
    </row>
    <row r="28" spans="1:6" s="5" customFormat="1" ht="14.25" hidden="1">
      <c r="A28" s="32" t="s">
        <v>111</v>
      </c>
      <c r="B28" s="36"/>
      <c r="C28" s="36"/>
      <c r="D28" s="36"/>
      <c r="E28" s="29"/>
      <c r="F28" s="29" t="e">
        <f t="shared" si="1"/>
        <v>#DIV/0!</v>
      </c>
    </row>
    <row r="29" spans="1:6" s="5" customFormat="1" ht="27">
      <c r="A29" s="32" t="s">
        <v>100</v>
      </c>
      <c r="B29" s="36">
        <v>322.4</v>
      </c>
      <c r="C29" s="36">
        <v>610</v>
      </c>
      <c r="D29" s="36">
        <v>406.1</v>
      </c>
      <c r="E29" s="29">
        <f t="shared" si="0"/>
        <v>0.6657377049180329</v>
      </c>
      <c r="F29" s="29">
        <f t="shared" si="1"/>
        <v>1.2596153846153848</v>
      </c>
    </row>
    <row r="30" spans="1:6" s="5" customFormat="1" ht="14.25">
      <c r="A30" s="32" t="s">
        <v>101</v>
      </c>
      <c r="B30" s="36">
        <v>1487.6</v>
      </c>
      <c r="C30" s="36">
        <v>2275</v>
      </c>
      <c r="D30" s="36">
        <v>1776.4</v>
      </c>
      <c r="E30" s="29">
        <f t="shared" si="0"/>
        <v>0.7808351648351649</v>
      </c>
      <c r="F30" s="29">
        <f t="shared" si="1"/>
        <v>1.1941382091960207</v>
      </c>
    </row>
    <row r="31" spans="1:6" s="5" customFormat="1" ht="14.25">
      <c r="A31" s="32" t="s">
        <v>102</v>
      </c>
      <c r="B31" s="36">
        <v>94.5</v>
      </c>
      <c r="C31" s="36">
        <v>100</v>
      </c>
      <c r="D31" s="36">
        <v>37.5</v>
      </c>
      <c r="E31" s="29">
        <f t="shared" si="0"/>
        <v>0.375</v>
      </c>
      <c r="F31" s="29">
        <f t="shared" si="1"/>
        <v>0.3968253968253968</v>
      </c>
    </row>
    <row r="32" spans="1:6" s="5" customFormat="1" ht="27">
      <c r="A32" s="32" t="s">
        <v>103</v>
      </c>
      <c r="B32" s="36">
        <v>480</v>
      </c>
      <c r="C32" s="36">
        <v>650</v>
      </c>
      <c r="D32" s="36">
        <v>640</v>
      </c>
      <c r="E32" s="29">
        <f t="shared" si="0"/>
        <v>0.9846153846153847</v>
      </c>
      <c r="F32" s="29">
        <f t="shared" si="1"/>
        <v>1.3333333333333333</v>
      </c>
    </row>
    <row r="33" spans="1:6" s="5" customFormat="1" ht="14.25">
      <c r="A33" s="32" t="s">
        <v>104</v>
      </c>
      <c r="B33" s="36">
        <v>142.5</v>
      </c>
      <c r="C33" s="36">
        <v>157.6</v>
      </c>
      <c r="D33" s="36">
        <v>51.2</v>
      </c>
      <c r="E33" s="29">
        <f t="shared" si="0"/>
        <v>0.32487309644670054</v>
      </c>
      <c r="F33" s="29">
        <f t="shared" si="1"/>
        <v>0.3592982456140351</v>
      </c>
    </row>
    <row r="34" spans="1:6" s="5" customFormat="1" ht="27">
      <c r="A34" s="32" t="s">
        <v>105</v>
      </c>
      <c r="B34" s="36"/>
      <c r="C34" s="36">
        <v>255</v>
      </c>
      <c r="D34" s="36">
        <v>65</v>
      </c>
      <c r="E34" s="29">
        <f t="shared" si="0"/>
        <v>0.2549019607843137</v>
      </c>
      <c r="F34" s="29"/>
    </row>
    <row r="35" spans="1:6" s="5" customFormat="1" ht="41.25">
      <c r="A35" s="32" t="s">
        <v>110</v>
      </c>
      <c r="B35" s="36"/>
      <c r="C35" s="36">
        <v>5.4</v>
      </c>
      <c r="D35" s="36">
        <v>5.4</v>
      </c>
      <c r="E35" s="29">
        <f t="shared" si="0"/>
        <v>1</v>
      </c>
      <c r="F35" s="29"/>
    </row>
    <row r="36" spans="1:6" s="5" customFormat="1" ht="14.25">
      <c r="A36" s="33" t="s">
        <v>106</v>
      </c>
      <c r="B36" s="6">
        <f>B8+B25</f>
        <v>53860.299999999996</v>
      </c>
      <c r="C36" s="6">
        <f>C8+C25</f>
        <v>90792.09999999999</v>
      </c>
      <c r="D36" s="6">
        <f>D8+D25</f>
        <v>62642.90000000001</v>
      </c>
      <c r="E36" s="28">
        <f t="shared" si="0"/>
        <v>0.6899598092785607</v>
      </c>
      <c r="F36" s="28">
        <f>D36/B36</f>
        <v>1.1630625896996492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2018-04-13T07:54:01Z</cp:lastPrinted>
  <dcterms:created xsi:type="dcterms:W3CDTF">2011-10-21T06:26:35Z</dcterms:created>
  <dcterms:modified xsi:type="dcterms:W3CDTF">2018-10-17T08:39:35Z</dcterms:modified>
  <cp:category/>
  <cp:version/>
  <cp:contentType/>
  <cp:contentStatus/>
</cp:coreProperties>
</file>