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<sst xmlns="http://schemas.openxmlformats.org/spreadsheetml/2006/main" count="122" uniqueCount="90">
  <si>
    <t>0102</t>
  </si>
  <si>
    <t>0104</t>
  </si>
  <si>
    <t>0105</t>
  </si>
  <si>
    <t>0106</t>
  </si>
  <si>
    <t>0111</t>
  </si>
  <si>
    <t>0113</t>
  </si>
  <si>
    <t>0100</t>
  </si>
  <si>
    <t>0300</t>
  </si>
  <si>
    <t>0309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</si>
  <si>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</si>
  <si>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</si>
  <si>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</si>
  <si>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</si>
  <si>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</si>
  <si>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</si>
  <si>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</si>
  <si>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</si>
  <si>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</si>
  <si>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</si>
  <si>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</si>
  <si>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</si>
  <si>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</si>
  <si>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</si>
  <si>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</si>
  <si>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</si>
  <si>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</si>
  <si>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</si>
  <si>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</si>
  <si>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</si>
  <si>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</si>
  <si>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</si>
  <si>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</si>
  <si>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</si>
  <si>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</si>
  <si>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</si>
  <si>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</si>
  <si>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</si>
  <si>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0600</t>
  </si>
  <si>
    <t>ОХРАНА ОКРУЖАЮЩЕЙ СРЕДЫ</t>
  </si>
  <si>
    <t>0700</t>
  </si>
  <si>
    <t>0701</t>
  </si>
  <si>
    <t>0702</t>
  </si>
  <si>
    <t>0705</t>
  </si>
  <si>
    <t>0707</t>
  </si>
  <si>
    <t>0709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</si>
  <si>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</si>
  <si>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</si>
  <si>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</si>
  <si>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</si>
  <si>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</si>
  <si>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</si>
  <si>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</si>
  <si>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</si>
  <si>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</si>
  <si>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</si>
  <si>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</si>
  <si>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</si>
  <si>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</si>
  <si>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</si>
  <si>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</si>
  <si>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Наименование</t>
  </si>
  <si>
    <t>ИТОГО: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</si>
  <si>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</si>
  <si>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</si>
  <si>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</si>
  <si>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0703</t>
  </si>
  <si>
    <t>6=5/3</t>
  </si>
  <si>
    <t>7=5/4</t>
  </si>
  <si>
    <t>9=8/3</t>
  </si>
  <si>
    <t>10=8/4</t>
  </si>
  <si>
    <t>12=11/3</t>
  </si>
  <si>
    <t>13=11/4</t>
  </si>
  <si>
    <t>тыс. руб.</t>
  </si>
  <si>
    <t>Молодежная политика и оздоровление детей</t>
  </si>
  <si>
    <t>х</t>
  </si>
  <si>
    <t>св.200%</t>
  </si>
  <si>
    <t>Проект 
на 2022 год</t>
  </si>
  <si>
    <t>Расходы бюджета Верхнеландеховского муниципального района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</si>
  <si>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
за 2020 год</t>
  </si>
  <si>
    <t>Ожидаемое исполнение 
за 2021 год</t>
  </si>
  <si>
    <t xml:space="preserve">2022 год 
к исполнению 
за 2020 год </t>
  </si>
  <si>
    <t xml:space="preserve">2022 год 
к ожидаемому исполнению 
за 2021 год </t>
  </si>
  <si>
    <t>Проект 
на 2023 год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</si>
  <si>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</si>
  <si>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</si>
  <si>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</si>
  <si>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</si>
  <si>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</si>
  <si>
    <t>0605</t>
  </si>
  <si>
    <t>Другие вопросы в области окружающей среды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</si>
</sst>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20" fillId="0" borderId="14" xfId="0" applyNumberFormat="1" applyFont="1" applyFill="1" applyBorder="1" applyAlignment="1">
      <alignment horizontal="right" vertical="center"/>
    </xf>
    <xf numFmtId="184" fontId="34" fillId="0" borderId="14" xfId="0" applyNumberFormat="1" applyFont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84" fontId="35" fillId="0" borderId="14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wrapText="1"/>
    </xf>
    <xf numFmtId="184" fontId="21" fillId="0" borderId="0" xfId="0" applyNumberFormat="1" applyFont="1" applyFill="1" applyAlignment="1">
      <alignment horizontal="right"/>
    </xf>
    <xf numFmtId="0" fontId="0" fillId="27" borderId="0" xfId="0" applyFill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184" fontId="34" fillId="27" borderId="14" xfId="0" applyNumberFormat="1" applyFont="1" applyFill="1" applyBorder="1" applyAlignment="1">
      <alignment horizontal="right" vertical="center"/>
    </xf>
    <xf numFmtId="184" fontId="33" fillId="27" borderId="14" xfId="0" applyNumberFormat="1" applyFont="1" applyFill="1" applyBorder="1" applyAlignment="1">
      <alignment horizontal="right" vertical="center"/>
    </xf>
    <xf numFmtId="0" fontId="35" fillId="27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0" zoomScaleNormal="8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8" sqref="M38"/>
    </sheetView>
  </sheetViews>
  <sheetFormatPr defaultColWidth="9.00390625" defaultRowHeight="12.75"/>
  <cols>
    <col min="1" max="1" width="65.25390625" style="0" customWidth="1"/>
    <col min="2" max="2" width="10.875" style="0" customWidth="1"/>
    <col min="3" max="3" width="11.875" style="25" customWidth="1"/>
    <col min="4" max="4" width="13.375" style="16" customWidth="1"/>
    <col min="5" max="5" width="11.875" style="0" customWidth="1"/>
    <col min="6" max="6" width="12.625" style="0" customWidth="1"/>
    <col min="7" max="7" width="13.375" style="0" customWidth="1"/>
    <col min="8" max="8" width="11.37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2.75">
      <c r="M2" s="10" t="s">
        <v>72</v>
      </c>
    </row>
    <row r="3" spans="1:13" ht="51">
      <c r="A3" s="9" t="s">
        <v>60</v>
      </c>
      <c r="B3" s="9" t="s">
        <v>62</v>
      </c>
      <c r="C3" s="29" t="s">
        <v>78</v>
      </c>
      <c r="D3" s="30" t="s">
        <v>79</v>
      </c>
      <c r="E3" s="9" t="s">
        <v>76</v>
      </c>
      <c r="F3" s="9" t="s">
        <v>80</v>
      </c>
      <c r="G3" s="9" t="s">
        <v>81</v>
      </c>
      <c r="H3" s="9" t="s">
        <v>82</v>
      </c>
      <c r="I3" s="9" t="s">
        <v>83</v>
      </c>
      <c r="J3" s="9" t="s">
        <v>84</v>
      </c>
      <c r="K3" s="9" t="s">
        <v>85</v>
      </c>
      <c r="L3" s="9" t="s">
        <v>86</v>
      </c>
      <c r="M3" s="9" t="s">
        <v>87</v>
      </c>
    </row>
    <row r="4" spans="1:13" ht="12.75">
      <c r="A4" s="11">
        <v>1</v>
      </c>
      <c r="B4" s="11">
        <v>2</v>
      </c>
      <c r="C4" s="26">
        <v>3</v>
      </c>
      <c r="D4" s="23">
        <v>4</v>
      </c>
      <c r="E4" s="11">
        <v>5</v>
      </c>
      <c r="F4" s="12" t="s">
        <v>66</v>
      </c>
      <c r="G4" s="11" t="s">
        <v>67</v>
      </c>
      <c r="H4" s="11">
        <v>8</v>
      </c>
      <c r="I4" s="12" t="s">
        <v>68</v>
      </c>
      <c r="J4" s="11" t="s">
        <v>69</v>
      </c>
      <c r="K4" s="11">
        <v>11</v>
      </c>
      <c r="L4" s="12" t="s">
        <v>70</v>
      </c>
      <c r="M4" s="11" t="s">
        <v>71</v>
      </c>
    </row>
    <row r="5" spans="1:13" s="21" customFormat="1" ht="12.75">
      <c r="A5" s="4" t="s">
        <v>10</v>
      </c>
      <c r="B5" s="5" t="s">
        <v>6</v>
      </c>
      <c r="C5" s="22">
        <f>SUM(C6:C11)</f>
        <v>28695.4</v>
      </c>
      <c r="D5" s="22">
        <f>SUM(D6:D11)</f>
        <v>32924.3</v>
      </c>
      <c r="E5" s="18">
        <f>SUM(E6:E11)</f>
        <v>31329.800000000003</v>
      </c>
      <c r="F5" s="20">
        <f>E5/C5</f>
        <v>1.091805655261819</v>
      </c>
      <c r="G5" s="20">
        <f>E5/D5</f>
        <v>0.9515707243586045</v>
      </c>
      <c r="H5" s="18">
        <f>SUM(H6:H11)</f>
        <v>21857.6</v>
      </c>
      <c r="I5" s="20">
        <f>H5/C5</f>
        <v>0.7617109362476214</v>
      </c>
      <c r="J5" s="20">
        <f>H5/D5</f>
        <v>0.6638744027967184</v>
      </c>
      <c r="K5" s="18">
        <f>SUM(K6:K11)</f>
        <v>21237.3</v>
      </c>
      <c r="L5" s="20">
        <f>K5/C5</f>
        <v>0.740094231131122</v>
      </c>
      <c r="M5" s="20">
        <f>K5/D5</f>
        <v>0.6450342148504296</v>
      </c>
    </row>
    <row r="6" spans="1:13" s="14" customFormat="1" ht="25.5">
      <c r="A6" s="6" t="s">
        <v>11</v>
      </c>
      <c r="B6" s="7" t="s">
        <v>0</v>
      </c>
      <c r="C6" s="28">
        <v>1170.4</v>
      </c>
      <c r="D6" s="15">
        <v>1220.4</v>
      </c>
      <c r="E6" s="15">
        <v>1269.2</v>
      </c>
      <c r="F6" s="13">
        <f aca="true" t="shared" si="0" ref="F6:G25">E6/C6</f>
        <v>1.0844155844155843</v>
      </c>
      <c r="G6" s="13">
        <f aca="true" t="shared" si="1" ref="G6:G41">E6/D6</f>
        <v>1.0399868895444115</v>
      </c>
      <c r="H6" s="15">
        <v>1269.2</v>
      </c>
      <c r="I6" s="13">
        <f aca="true" t="shared" si="2" ref="I6:I41">H6/C6</f>
        <v>1.0844155844155843</v>
      </c>
      <c r="J6" s="13">
        <f aca="true" t="shared" si="3" ref="J6:J41">H6/D6</f>
        <v>1.0399868895444115</v>
      </c>
      <c r="K6" s="15">
        <v>1269.2</v>
      </c>
      <c r="L6" s="13">
        <f aca="true" t="shared" si="4" ref="L6:L41">K6/C6</f>
        <v>1.0844155844155843</v>
      </c>
      <c r="M6" s="13">
        <f aca="true" t="shared" si="5" ref="M6:M41">K6/D6</f>
        <v>1.0399868895444115</v>
      </c>
    </row>
    <row r="7" spans="1:13" s="14" customFormat="1" ht="38.25">
      <c r="A7" s="6" t="s">
        <v>12</v>
      </c>
      <c r="B7" s="7" t="s">
        <v>1</v>
      </c>
      <c r="C7" s="28">
        <v>11710.6</v>
      </c>
      <c r="D7" s="15">
        <v>12626.2</v>
      </c>
      <c r="E7" s="15">
        <v>11758.8</v>
      </c>
      <c r="F7" s="13">
        <f t="shared" si="0"/>
        <v>1.0041159291581985</v>
      </c>
      <c r="G7" s="13">
        <f t="shared" si="1"/>
        <v>0.931301579255833</v>
      </c>
      <c r="H7" s="15">
        <v>8273.8</v>
      </c>
      <c r="I7" s="13">
        <f t="shared" si="2"/>
        <v>0.7065222960394855</v>
      </c>
      <c r="J7" s="13">
        <f t="shared" si="3"/>
        <v>0.6552882102295227</v>
      </c>
      <c r="K7" s="15">
        <v>8018.8</v>
      </c>
      <c r="L7" s="13">
        <f t="shared" si="4"/>
        <v>0.6847471521527505</v>
      </c>
      <c r="M7" s="13">
        <f t="shared" si="5"/>
        <v>0.6350921100568658</v>
      </c>
    </row>
    <row r="8" spans="1:13" s="14" customFormat="1" ht="12.75">
      <c r="A8" s="6" t="s">
        <v>13</v>
      </c>
      <c r="B8" s="7" t="s">
        <v>2</v>
      </c>
      <c r="C8" s="28">
        <v>0</v>
      </c>
      <c r="D8" s="15">
        <v>0</v>
      </c>
      <c r="E8" s="15">
        <v>3.9</v>
      </c>
      <c r="F8" s="13" t="s">
        <v>74</v>
      </c>
      <c r="G8" s="13" t="s">
        <v>74</v>
      </c>
      <c r="H8" s="15">
        <v>0.4</v>
      </c>
      <c r="I8" s="13" t="s">
        <v>74</v>
      </c>
      <c r="J8" s="13">
        <v>0</v>
      </c>
      <c r="K8" s="15">
        <v>0</v>
      </c>
      <c r="L8" s="13" t="s">
        <v>74</v>
      </c>
      <c r="M8" s="13">
        <v>0</v>
      </c>
    </row>
    <row r="9" spans="1:13" s="14" customFormat="1" ht="25.5">
      <c r="A9" s="6" t="s">
        <v>14</v>
      </c>
      <c r="B9" s="7" t="s">
        <v>3</v>
      </c>
      <c r="C9" s="28">
        <v>4320.2</v>
      </c>
      <c r="D9" s="15">
        <v>5102.3</v>
      </c>
      <c r="E9" s="15">
        <v>5370</v>
      </c>
      <c r="F9" s="13">
        <f t="shared" si="0"/>
        <v>1.242998009351419</v>
      </c>
      <c r="G9" s="13">
        <f t="shared" si="1"/>
        <v>1.0524665347000373</v>
      </c>
      <c r="H9" s="15">
        <v>4075.2</v>
      </c>
      <c r="I9" s="13">
        <f t="shared" si="2"/>
        <v>0.9432896625156243</v>
      </c>
      <c r="J9" s="13">
        <f t="shared" si="3"/>
        <v>0.7986986261097936</v>
      </c>
      <c r="K9" s="15">
        <v>4025.3</v>
      </c>
      <c r="L9" s="13">
        <f t="shared" si="4"/>
        <v>0.9317392713300311</v>
      </c>
      <c r="M9" s="13">
        <f t="shared" si="5"/>
        <v>0.7889187229288752</v>
      </c>
    </row>
    <row r="10" spans="1:13" s="14" customFormat="1" ht="12.75">
      <c r="A10" s="6" t="s">
        <v>15</v>
      </c>
      <c r="B10" s="7" t="s">
        <v>4</v>
      </c>
      <c r="C10" s="28">
        <v>0</v>
      </c>
      <c r="D10" s="15">
        <v>0</v>
      </c>
      <c r="E10" s="15">
        <v>150</v>
      </c>
      <c r="F10" s="13" t="s">
        <v>74</v>
      </c>
      <c r="G10" s="13" t="s">
        <v>74</v>
      </c>
      <c r="H10" s="15">
        <v>50</v>
      </c>
      <c r="I10" s="13" t="s">
        <v>74</v>
      </c>
      <c r="J10" s="13" t="s">
        <v>74</v>
      </c>
      <c r="K10" s="15">
        <v>50</v>
      </c>
      <c r="L10" s="13" t="s">
        <v>74</v>
      </c>
      <c r="M10" s="13" t="s">
        <v>74</v>
      </c>
    </row>
    <row r="11" spans="1:13" s="14" customFormat="1" ht="12.75">
      <c r="A11" s="6" t="s">
        <v>16</v>
      </c>
      <c r="B11" s="7" t="s">
        <v>5</v>
      </c>
      <c r="C11" s="28">
        <v>11494.2</v>
      </c>
      <c r="D11" s="15">
        <v>13975.4</v>
      </c>
      <c r="E11" s="15">
        <v>12777.9</v>
      </c>
      <c r="F11" s="13">
        <f t="shared" si="0"/>
        <v>1.111682413739103</v>
      </c>
      <c r="G11" s="13">
        <f t="shared" si="1"/>
        <v>0.914313722684145</v>
      </c>
      <c r="H11" s="15">
        <v>8189</v>
      </c>
      <c r="I11" s="13">
        <f t="shared" si="2"/>
        <v>0.7124462772528753</v>
      </c>
      <c r="J11" s="13">
        <f t="shared" si="3"/>
        <v>0.5859581836655838</v>
      </c>
      <c r="K11" s="15">
        <v>7874</v>
      </c>
      <c r="L11" s="13">
        <f t="shared" si="4"/>
        <v>0.6850411511892954</v>
      </c>
      <c r="M11" s="13">
        <f t="shared" si="5"/>
        <v>0.5634185783591168</v>
      </c>
    </row>
    <row r="12" spans="1:13" s="21" customFormat="1" ht="25.5">
      <c r="A12" s="4" t="s">
        <v>17</v>
      </c>
      <c r="B12" s="5" t="s">
        <v>7</v>
      </c>
      <c r="C12" s="27">
        <f>SUM(C13:C14)</f>
        <v>178.4</v>
      </c>
      <c r="D12" s="19">
        <f>SUM(D13:D14)</f>
        <v>257.5</v>
      </c>
      <c r="E12" s="18">
        <f>SUM(E13:E14)</f>
        <v>237.5</v>
      </c>
      <c r="F12" s="20">
        <f t="shared" si="0"/>
        <v>1.3312780269058295</v>
      </c>
      <c r="G12" s="20">
        <f t="shared" si="1"/>
        <v>0.9223300970873787</v>
      </c>
      <c r="H12" s="18">
        <f>SUM(H13:H14)</f>
        <v>102.5</v>
      </c>
      <c r="I12" s="20">
        <f t="shared" si="2"/>
        <v>0.5745515695067265</v>
      </c>
      <c r="J12" s="20">
        <f t="shared" si="3"/>
        <v>0.39805825242718446</v>
      </c>
      <c r="K12" s="18">
        <f>SUM(K13:K14)</f>
        <v>102.5</v>
      </c>
      <c r="L12" s="20">
        <f t="shared" si="4"/>
        <v>0.5745515695067265</v>
      </c>
      <c r="M12" s="20">
        <f t="shared" si="5"/>
        <v>0.39805825242718446</v>
      </c>
    </row>
    <row r="13" spans="1:13" s="14" customFormat="1" ht="25.5">
      <c r="A13" s="6" t="s">
        <v>63</v>
      </c>
      <c r="B13" s="7" t="s">
        <v>8</v>
      </c>
      <c r="C13" s="28">
        <v>2.5</v>
      </c>
      <c r="D13" s="15">
        <v>0</v>
      </c>
      <c r="E13" s="15">
        <v>0</v>
      </c>
      <c r="F13" s="13" t="s">
        <v>74</v>
      </c>
      <c r="G13" s="13" t="s">
        <v>74</v>
      </c>
      <c r="H13" s="15">
        <v>0</v>
      </c>
      <c r="I13" s="13" t="s">
        <v>74</v>
      </c>
      <c r="J13" s="13" t="s">
        <v>74</v>
      </c>
      <c r="K13" s="15">
        <v>0</v>
      </c>
      <c r="L13" s="13" t="s">
        <v>74</v>
      </c>
      <c r="M13" s="13" t="s">
        <v>74</v>
      </c>
    </row>
    <row r="14" spans="1:13" s="14" customFormat="1" ht="12.75">
      <c r="A14" s="6" t="s">
        <v>18</v>
      </c>
      <c r="B14" s="7" t="s">
        <v>9</v>
      </c>
      <c r="C14" s="28">
        <v>175.9</v>
      </c>
      <c r="D14" s="15">
        <v>257.5</v>
      </c>
      <c r="E14" s="15">
        <v>237.5</v>
      </c>
      <c r="F14" s="13">
        <f t="shared" si="0"/>
        <v>1.3501989766913018</v>
      </c>
      <c r="G14" s="13">
        <f t="shared" si="1"/>
        <v>0.9223300970873787</v>
      </c>
      <c r="H14" s="15">
        <v>102.5</v>
      </c>
      <c r="I14" s="13">
        <f t="shared" si="2"/>
        <v>0.5827174530983513</v>
      </c>
      <c r="J14" s="13">
        <f t="shared" si="3"/>
        <v>0.39805825242718446</v>
      </c>
      <c r="K14" s="15">
        <v>102.5</v>
      </c>
      <c r="L14" s="13">
        <f t="shared" si="4"/>
        <v>0.5827174530983513</v>
      </c>
      <c r="M14" s="13">
        <f t="shared" si="5"/>
        <v>0.39805825242718446</v>
      </c>
    </row>
    <row r="15" spans="1:13" s="21" customFormat="1" ht="12.75">
      <c r="A15" s="4" t="s">
        <v>19</v>
      </c>
      <c r="B15" s="5" t="s">
        <v>24</v>
      </c>
      <c r="C15" s="27">
        <f>SUM(C16:C19)</f>
        <v>7903.6</v>
      </c>
      <c r="D15" s="19">
        <f>SUM(D16:D19)</f>
        <v>9173.8</v>
      </c>
      <c r="E15" s="18">
        <f>SUM(E16:E19)</f>
        <v>9073.400000000001</v>
      </c>
      <c r="F15" s="20">
        <f t="shared" si="0"/>
        <v>1.1480085024545779</v>
      </c>
      <c r="G15" s="20">
        <f t="shared" si="1"/>
        <v>0.9890557893130439</v>
      </c>
      <c r="H15" s="18">
        <f>SUM(H16:H19)</f>
        <v>5722.1</v>
      </c>
      <c r="I15" s="20">
        <f t="shared" si="2"/>
        <v>0.723986537780252</v>
      </c>
      <c r="J15" s="20">
        <f t="shared" si="3"/>
        <v>0.6237437048987334</v>
      </c>
      <c r="K15" s="18">
        <f>SUM(K16:K19)</f>
        <v>5814.8</v>
      </c>
      <c r="L15" s="20">
        <f t="shared" si="4"/>
        <v>0.735715370211043</v>
      </c>
      <c r="M15" s="20">
        <f t="shared" si="5"/>
        <v>0.6338485687501363</v>
      </c>
    </row>
    <row r="16" spans="1:13" s="14" customFormat="1" ht="12.75">
      <c r="A16" s="6" t="s">
        <v>20</v>
      </c>
      <c r="B16" s="7" t="s">
        <v>25</v>
      </c>
      <c r="C16" s="28">
        <v>96.1</v>
      </c>
      <c r="D16" s="15">
        <v>13.2</v>
      </c>
      <c r="E16" s="15">
        <v>85.2</v>
      </c>
      <c r="F16" s="13">
        <f t="shared" si="0"/>
        <v>0.8865764828303851</v>
      </c>
      <c r="G16" s="13">
        <v>0</v>
      </c>
      <c r="H16" s="15">
        <v>4.8</v>
      </c>
      <c r="I16" s="13">
        <f t="shared" si="2"/>
        <v>0.04994797086368366</v>
      </c>
      <c r="J16" s="13">
        <v>0</v>
      </c>
      <c r="K16" s="15">
        <v>4.8</v>
      </c>
      <c r="L16" s="13">
        <f t="shared" si="4"/>
        <v>0.04994797086368366</v>
      </c>
      <c r="M16" s="13">
        <v>0</v>
      </c>
    </row>
    <row r="17" spans="1:13" s="14" customFormat="1" ht="12.75">
      <c r="A17" s="6" t="s">
        <v>21</v>
      </c>
      <c r="B17" s="7" t="s">
        <v>26</v>
      </c>
      <c r="C17" s="28">
        <v>247.5</v>
      </c>
      <c r="D17" s="15">
        <v>423.6</v>
      </c>
      <c r="E17" s="15">
        <v>450</v>
      </c>
      <c r="F17" s="13">
        <v>0</v>
      </c>
      <c r="G17" s="13">
        <f t="shared" si="1"/>
        <v>1.0623229461756374</v>
      </c>
      <c r="H17" s="15">
        <v>200</v>
      </c>
      <c r="I17" s="13">
        <v>0</v>
      </c>
      <c r="J17" s="13">
        <f t="shared" si="3"/>
        <v>0.4721435316336166</v>
      </c>
      <c r="K17" s="15">
        <v>200</v>
      </c>
      <c r="L17" s="13">
        <v>0</v>
      </c>
      <c r="M17" s="13">
        <f t="shared" si="5"/>
        <v>0.4721435316336166</v>
      </c>
    </row>
    <row r="18" spans="1:13" s="14" customFormat="1" ht="12.75">
      <c r="A18" s="6" t="s">
        <v>22</v>
      </c>
      <c r="B18" s="7" t="s">
        <v>27</v>
      </c>
      <c r="C18" s="28">
        <v>7308.5</v>
      </c>
      <c r="D18" s="15">
        <v>8653</v>
      </c>
      <c r="E18" s="15">
        <v>8455.7</v>
      </c>
      <c r="F18" s="13">
        <f t="shared" si="0"/>
        <v>1.1569679140726552</v>
      </c>
      <c r="G18" s="13">
        <f t="shared" si="1"/>
        <v>0.9771986594244771</v>
      </c>
      <c r="H18" s="15">
        <v>5447.3</v>
      </c>
      <c r="I18" s="13">
        <f t="shared" si="2"/>
        <v>0.7453376205787782</v>
      </c>
      <c r="J18" s="13">
        <f t="shared" si="3"/>
        <v>0.6295273315613082</v>
      </c>
      <c r="K18" s="15">
        <v>5540</v>
      </c>
      <c r="L18" s="13">
        <f t="shared" si="4"/>
        <v>0.7580214818362181</v>
      </c>
      <c r="M18" s="13">
        <f t="shared" si="5"/>
        <v>0.6402403790592858</v>
      </c>
    </row>
    <row r="19" spans="1:13" s="14" customFormat="1" ht="12.75">
      <c r="A19" s="6" t="s">
        <v>23</v>
      </c>
      <c r="B19" s="7" t="s">
        <v>28</v>
      </c>
      <c r="C19" s="28">
        <v>251.5</v>
      </c>
      <c r="D19" s="15">
        <v>84</v>
      </c>
      <c r="E19" s="15">
        <v>82.5</v>
      </c>
      <c r="F19" s="13">
        <f t="shared" si="0"/>
        <v>0.32803180914512925</v>
      </c>
      <c r="G19" s="13">
        <f t="shared" si="1"/>
        <v>0.9821428571428571</v>
      </c>
      <c r="H19" s="15">
        <v>70</v>
      </c>
      <c r="I19" s="13">
        <f t="shared" si="2"/>
        <v>0.2783300198807157</v>
      </c>
      <c r="J19" s="13">
        <f t="shared" si="3"/>
        <v>0.8333333333333334</v>
      </c>
      <c r="K19" s="15">
        <v>70</v>
      </c>
      <c r="L19" s="13">
        <f t="shared" si="4"/>
        <v>0.2783300198807157</v>
      </c>
      <c r="M19" s="13">
        <f t="shared" si="5"/>
        <v>0.8333333333333334</v>
      </c>
    </row>
    <row r="20" spans="1:13" s="21" customFormat="1" ht="12.75">
      <c r="A20" s="4" t="s">
        <v>33</v>
      </c>
      <c r="B20" s="5" t="s">
        <v>29</v>
      </c>
      <c r="C20" s="27">
        <f>SUM(C21:C23)</f>
        <v>5804.5</v>
      </c>
      <c r="D20" s="19">
        <f>SUM(D21:D23)</f>
        <v>8864.6</v>
      </c>
      <c r="E20" s="18">
        <f>SUM(E21:E23)</f>
        <v>4509.6</v>
      </c>
      <c r="F20" s="20">
        <f t="shared" si="0"/>
        <v>0.7769144629167026</v>
      </c>
      <c r="G20" s="20">
        <f t="shared" si="1"/>
        <v>0.508720077612075</v>
      </c>
      <c r="H20" s="18">
        <f>SUM(H21:H23)</f>
        <v>3505.6</v>
      </c>
      <c r="I20" s="20">
        <f t="shared" si="2"/>
        <v>0.6039452149194591</v>
      </c>
      <c r="J20" s="20">
        <f t="shared" si="3"/>
        <v>0.39546059607878525</v>
      </c>
      <c r="K20" s="18">
        <f>SUM(K21:K23)</f>
        <v>3170.6</v>
      </c>
      <c r="L20" s="20">
        <f>K20/C20</f>
        <v>0.5462313722112154</v>
      </c>
      <c r="M20" s="20">
        <f>K20/D20</f>
        <v>0.35766983281817566</v>
      </c>
    </row>
    <row r="21" spans="1:13" s="14" customFormat="1" ht="12.75">
      <c r="A21" s="2" t="s">
        <v>34</v>
      </c>
      <c r="B21" s="1" t="s">
        <v>30</v>
      </c>
      <c r="C21" s="28">
        <v>443</v>
      </c>
      <c r="D21" s="15">
        <v>371.5</v>
      </c>
      <c r="E21" s="15">
        <v>308.6</v>
      </c>
      <c r="F21" s="13">
        <f t="shared" si="0"/>
        <v>0.6966139954853273</v>
      </c>
      <c r="G21" s="13">
        <f t="shared" si="1"/>
        <v>0.8306864064602961</v>
      </c>
      <c r="H21" s="15">
        <v>274.6</v>
      </c>
      <c r="I21" s="13">
        <f t="shared" si="2"/>
        <v>0.6198645598194131</v>
      </c>
      <c r="J21" s="13">
        <f t="shared" si="3"/>
        <v>0.7391655450874832</v>
      </c>
      <c r="K21" s="15">
        <v>274.6</v>
      </c>
      <c r="L21" s="13">
        <f t="shared" si="4"/>
        <v>0.6198645598194131</v>
      </c>
      <c r="M21" s="13">
        <f t="shared" si="5"/>
        <v>0.7391655450874832</v>
      </c>
    </row>
    <row r="22" spans="1:13" s="14" customFormat="1" ht="12.75">
      <c r="A22" s="6" t="s">
        <v>35</v>
      </c>
      <c r="B22" s="7" t="s">
        <v>31</v>
      </c>
      <c r="C22" s="28">
        <v>2346.4</v>
      </c>
      <c r="D22" s="15">
        <v>5617.5</v>
      </c>
      <c r="E22" s="15">
        <v>1772</v>
      </c>
      <c r="F22" s="13">
        <f t="shared" si="0"/>
        <v>0.755199454483464</v>
      </c>
      <c r="G22" s="13">
        <f t="shared" si="1"/>
        <v>0.3154428126390743</v>
      </c>
      <c r="H22" s="15">
        <v>1542</v>
      </c>
      <c r="I22" s="13">
        <f t="shared" si="2"/>
        <v>0.6571769519263553</v>
      </c>
      <c r="J22" s="13">
        <f t="shared" si="3"/>
        <v>0.2744993324432577</v>
      </c>
      <c r="K22" s="15">
        <v>1542</v>
      </c>
      <c r="L22" s="13">
        <f t="shared" si="4"/>
        <v>0.6571769519263553</v>
      </c>
      <c r="M22" s="13">
        <f t="shared" si="5"/>
        <v>0.2744993324432577</v>
      </c>
    </row>
    <row r="23" spans="1:13" s="14" customFormat="1" ht="12.75">
      <c r="A23" s="2" t="s">
        <v>36</v>
      </c>
      <c r="B23" s="1" t="s">
        <v>32</v>
      </c>
      <c r="C23" s="28">
        <v>3015.1</v>
      </c>
      <c r="D23" s="15">
        <v>2875.6</v>
      </c>
      <c r="E23" s="15">
        <v>2429</v>
      </c>
      <c r="F23" s="13">
        <f t="shared" si="0"/>
        <v>0.8056117541706743</v>
      </c>
      <c r="G23" s="13">
        <f t="shared" si="1"/>
        <v>0.8446932814021422</v>
      </c>
      <c r="H23" s="15">
        <v>1689</v>
      </c>
      <c r="I23" s="13">
        <f t="shared" si="2"/>
        <v>0.5601804251931942</v>
      </c>
      <c r="J23" s="13">
        <f t="shared" si="3"/>
        <v>0.5873556822923912</v>
      </c>
      <c r="K23" s="15">
        <v>1354</v>
      </c>
      <c r="L23" s="13">
        <f t="shared" si="4"/>
        <v>0.4490729992371729</v>
      </c>
      <c r="M23" s="13">
        <f t="shared" si="5"/>
        <v>0.47085825566838224</v>
      </c>
    </row>
    <row r="24" spans="1:13" s="21" customFormat="1" ht="12.75">
      <c r="A24" s="4" t="s">
        <v>38</v>
      </c>
      <c r="B24" s="5" t="s">
        <v>37</v>
      </c>
      <c r="C24" s="27">
        <f>SUM(C25:C25)</f>
        <v>224</v>
      </c>
      <c r="D24" s="24">
        <f>SUM(D25:D25)</f>
        <v>0</v>
      </c>
      <c r="E24" s="18">
        <f>SUM(E25:E25)</f>
        <v>0</v>
      </c>
      <c r="F24" s="13">
        <f t="shared" si="0"/>
        <v>0</v>
      </c>
      <c r="G24" s="13">
        <v>0</v>
      </c>
      <c r="H24" s="18">
        <f>SUM(H25:H25)</f>
        <v>0</v>
      </c>
      <c r="I24" s="20" t="s">
        <v>74</v>
      </c>
      <c r="J24" s="20" t="s">
        <v>74</v>
      </c>
      <c r="K24" s="18">
        <f>SUM(K25:K25)</f>
        <v>0</v>
      </c>
      <c r="L24" s="20" t="s">
        <v>74</v>
      </c>
      <c r="M24" s="20" t="s">
        <v>74</v>
      </c>
    </row>
    <row r="25" spans="1:13" s="14" customFormat="1" ht="12.75">
      <c r="A25" s="6" t="s">
        <v>89</v>
      </c>
      <c r="B25" s="7" t="s">
        <v>88</v>
      </c>
      <c r="C25" s="28">
        <v>224</v>
      </c>
      <c r="D25" s="17">
        <v>0</v>
      </c>
      <c r="E25" s="15">
        <v>0</v>
      </c>
      <c r="F25" s="13">
        <f t="shared" si="0"/>
        <v>0</v>
      </c>
      <c r="G25" s="13">
        <v>0</v>
      </c>
      <c r="H25" s="15">
        <v>0</v>
      </c>
      <c r="I25" s="13" t="s">
        <v>74</v>
      </c>
      <c r="J25" s="13" t="s">
        <v>74</v>
      </c>
      <c r="K25" s="15">
        <v>0</v>
      </c>
      <c r="L25" s="13" t="s">
        <v>74</v>
      </c>
      <c r="M25" s="13" t="s">
        <v>74</v>
      </c>
    </row>
    <row r="26" spans="1:13" s="21" customFormat="1" ht="12.75">
      <c r="A26" s="4" t="s">
        <v>45</v>
      </c>
      <c r="B26" s="5" t="s">
        <v>39</v>
      </c>
      <c r="C26" s="27">
        <f>SUM(C27:C32)</f>
        <v>49778.7</v>
      </c>
      <c r="D26" s="19">
        <f>SUM(D27:D32)</f>
        <v>50001.299999999996</v>
      </c>
      <c r="E26" s="18">
        <f>SUM(E27:E32)</f>
        <v>46651.600000000006</v>
      </c>
      <c r="F26" s="20">
        <f>E26/C26</f>
        <v>0.9371799584963049</v>
      </c>
      <c r="G26" s="20">
        <f t="shared" si="1"/>
        <v>0.9330077417987135</v>
      </c>
      <c r="H26" s="18">
        <f>SUM(H27:H32)</f>
        <v>36648.8</v>
      </c>
      <c r="I26" s="20">
        <f t="shared" si="2"/>
        <v>0.7362345742255223</v>
      </c>
      <c r="J26" s="20">
        <f t="shared" si="3"/>
        <v>0.732956943119479</v>
      </c>
      <c r="K26" s="18">
        <f>SUM(K27:K32)</f>
        <v>34008.9</v>
      </c>
      <c r="L26" s="20">
        <f t="shared" si="4"/>
        <v>0.6832018513942711</v>
      </c>
      <c r="M26" s="20">
        <f t="shared" si="5"/>
        <v>0.6801603158317885</v>
      </c>
    </row>
    <row r="27" spans="1:13" s="14" customFormat="1" ht="12.75">
      <c r="A27" s="6" t="s">
        <v>46</v>
      </c>
      <c r="B27" s="7" t="s">
        <v>40</v>
      </c>
      <c r="C27" s="28">
        <v>12214.3</v>
      </c>
      <c r="D27" s="15">
        <v>13561.7</v>
      </c>
      <c r="E27" s="15">
        <v>11719.2</v>
      </c>
      <c r="F27" s="13">
        <f>E27/C27</f>
        <v>0.9594655444847434</v>
      </c>
      <c r="G27" s="13">
        <f t="shared" si="1"/>
        <v>0.8641394515436855</v>
      </c>
      <c r="H27" s="15">
        <v>9936.2</v>
      </c>
      <c r="I27" s="13">
        <f t="shared" si="2"/>
        <v>0.8134891070302843</v>
      </c>
      <c r="J27" s="13">
        <f t="shared" si="3"/>
        <v>0.7326662586548884</v>
      </c>
      <c r="K27" s="15">
        <v>9936.2</v>
      </c>
      <c r="L27" s="13">
        <f t="shared" si="4"/>
        <v>0.8134891070302843</v>
      </c>
      <c r="M27" s="13">
        <f t="shared" si="5"/>
        <v>0.7326662586548884</v>
      </c>
    </row>
    <row r="28" spans="1:13" s="14" customFormat="1" ht="12.75">
      <c r="A28" s="6" t="s">
        <v>47</v>
      </c>
      <c r="B28" s="7" t="s">
        <v>41</v>
      </c>
      <c r="C28" s="28">
        <v>30331.3</v>
      </c>
      <c r="D28" s="15">
        <v>28113.5</v>
      </c>
      <c r="E28" s="15">
        <v>26351.2</v>
      </c>
      <c r="F28" s="13">
        <f>E28/C28</f>
        <v>0.8687791159627184</v>
      </c>
      <c r="G28" s="13">
        <f t="shared" si="1"/>
        <v>0.937314813168051</v>
      </c>
      <c r="H28" s="15">
        <v>21705.2</v>
      </c>
      <c r="I28" s="13">
        <f t="shared" si="2"/>
        <v>0.7156040130162572</v>
      </c>
      <c r="J28" s="13">
        <f t="shared" si="3"/>
        <v>0.7720561296174436</v>
      </c>
      <c r="K28" s="15">
        <v>19065.3</v>
      </c>
      <c r="L28" s="13">
        <f t="shared" si="4"/>
        <v>0.6285685084384778</v>
      </c>
      <c r="M28" s="13">
        <f t="shared" si="5"/>
        <v>0.6781546232237181</v>
      </c>
    </row>
    <row r="29" spans="1:13" s="14" customFormat="1" ht="12.75">
      <c r="A29" s="6" t="s">
        <v>64</v>
      </c>
      <c r="B29" s="7" t="s">
        <v>65</v>
      </c>
      <c r="C29" s="28">
        <v>2739.9</v>
      </c>
      <c r="D29" s="15">
        <v>3365</v>
      </c>
      <c r="E29" s="15">
        <v>3525.8</v>
      </c>
      <c r="F29" s="13">
        <f>E29/C29</f>
        <v>1.2868352859593417</v>
      </c>
      <c r="G29" s="13">
        <f t="shared" si="1"/>
        <v>1.0477860326894504</v>
      </c>
      <c r="H29" s="15">
        <v>1646.2</v>
      </c>
      <c r="I29" s="13">
        <f t="shared" si="2"/>
        <v>0.600824847622176</v>
      </c>
      <c r="J29" s="13">
        <f t="shared" si="3"/>
        <v>0.48921248142644874</v>
      </c>
      <c r="K29" s="15">
        <v>1646.2</v>
      </c>
      <c r="L29" s="13">
        <f t="shared" si="4"/>
        <v>0.600824847622176</v>
      </c>
      <c r="M29" s="13">
        <f t="shared" si="5"/>
        <v>0.48921248142644874</v>
      </c>
    </row>
    <row r="30" spans="1:13" s="14" customFormat="1" ht="12.75">
      <c r="A30" s="6" t="s">
        <v>48</v>
      </c>
      <c r="B30" s="7" t="s">
        <v>42</v>
      </c>
      <c r="C30" s="28">
        <v>0</v>
      </c>
      <c r="D30" s="15">
        <v>0</v>
      </c>
      <c r="E30" s="15">
        <v>0</v>
      </c>
      <c r="F30" s="13" t="s">
        <v>74</v>
      </c>
      <c r="G30" s="13" t="s">
        <v>74</v>
      </c>
      <c r="H30" s="15"/>
      <c r="I30" s="13" t="s">
        <v>74</v>
      </c>
      <c r="J30" s="13" t="s">
        <v>74</v>
      </c>
      <c r="K30" s="15">
        <v>0</v>
      </c>
      <c r="L30" s="13" t="s">
        <v>74</v>
      </c>
      <c r="M30" s="13" t="s">
        <v>74</v>
      </c>
    </row>
    <row r="31" spans="1:13" s="14" customFormat="1" ht="12.75">
      <c r="A31" s="6" t="s">
        <v>73</v>
      </c>
      <c r="B31" s="7" t="s">
        <v>43</v>
      </c>
      <c r="C31" s="28">
        <v>164</v>
      </c>
      <c r="D31" s="15">
        <v>310.7</v>
      </c>
      <c r="E31" s="15">
        <v>297.1</v>
      </c>
      <c r="F31" s="13">
        <f aca="true" t="shared" si="6" ref="F31:F41">E31/C31</f>
        <v>1.8115853658536587</v>
      </c>
      <c r="G31" s="13">
        <f t="shared" si="1"/>
        <v>0.9562278725458643</v>
      </c>
      <c r="H31" s="15">
        <v>245.3</v>
      </c>
      <c r="I31" s="13">
        <f t="shared" si="2"/>
        <v>1.4957317073170733</v>
      </c>
      <c r="J31" s="13">
        <f t="shared" si="3"/>
        <v>0.789507563566141</v>
      </c>
      <c r="K31" s="15">
        <v>245.3</v>
      </c>
      <c r="L31" s="13">
        <f t="shared" si="4"/>
        <v>1.4957317073170733</v>
      </c>
      <c r="M31" s="13">
        <f t="shared" si="5"/>
        <v>0.789507563566141</v>
      </c>
    </row>
    <row r="32" spans="1:13" s="14" customFormat="1" ht="13.5" customHeight="1">
      <c r="A32" s="6" t="s">
        <v>49</v>
      </c>
      <c r="B32" s="7" t="s">
        <v>44</v>
      </c>
      <c r="C32" s="28">
        <v>4329.2</v>
      </c>
      <c r="D32" s="15">
        <v>4650.4</v>
      </c>
      <c r="E32" s="15">
        <v>4758.3</v>
      </c>
      <c r="F32" s="13">
        <f t="shared" si="6"/>
        <v>1.0991176198835813</v>
      </c>
      <c r="G32" s="13">
        <f t="shared" si="1"/>
        <v>1.0232023051780492</v>
      </c>
      <c r="H32" s="15">
        <v>3115.9</v>
      </c>
      <c r="I32" s="13">
        <f t="shared" si="2"/>
        <v>0.7197403677353784</v>
      </c>
      <c r="J32" s="13">
        <f t="shared" si="3"/>
        <v>0.6700283846550835</v>
      </c>
      <c r="K32" s="15">
        <v>3115.9</v>
      </c>
      <c r="L32" s="13">
        <f t="shared" si="4"/>
        <v>0.7197403677353784</v>
      </c>
      <c r="M32" s="13">
        <f t="shared" si="5"/>
        <v>0.6700283846550835</v>
      </c>
    </row>
    <row r="33" spans="1:13" s="21" customFormat="1" ht="12.75">
      <c r="A33" s="4" t="s">
        <v>52</v>
      </c>
      <c r="B33" s="5" t="s">
        <v>50</v>
      </c>
      <c r="C33" s="27">
        <f>SUM(C34:C34)</f>
        <v>1015.3</v>
      </c>
      <c r="D33" s="19">
        <f>SUM(D34:D34)</f>
        <v>1083.8</v>
      </c>
      <c r="E33" s="18">
        <f>SUM(E34:E34)</f>
        <v>1129.9</v>
      </c>
      <c r="F33" s="20">
        <f t="shared" si="6"/>
        <v>1.1128730424505073</v>
      </c>
      <c r="G33" s="20">
        <f t="shared" si="1"/>
        <v>1.0425355231592546</v>
      </c>
      <c r="H33" s="18">
        <f>SUM(H34:H34)</f>
        <v>550.1</v>
      </c>
      <c r="I33" s="20">
        <f t="shared" si="2"/>
        <v>0.5418103023736827</v>
      </c>
      <c r="J33" s="20">
        <f t="shared" si="3"/>
        <v>0.5075659715814727</v>
      </c>
      <c r="K33" s="18">
        <f>SUM(K34:K34)</f>
        <v>550.1</v>
      </c>
      <c r="L33" s="20">
        <f t="shared" si="4"/>
        <v>0.5418103023736827</v>
      </c>
      <c r="M33" s="20">
        <f t="shared" si="5"/>
        <v>0.5075659715814727</v>
      </c>
    </row>
    <row r="34" spans="1:13" s="14" customFormat="1" ht="12.75">
      <c r="A34" s="6" t="s">
        <v>53</v>
      </c>
      <c r="B34" s="7" t="s">
        <v>51</v>
      </c>
      <c r="C34" s="28">
        <v>1015.3</v>
      </c>
      <c r="D34" s="15">
        <v>1083.8</v>
      </c>
      <c r="E34" s="15">
        <v>1129.9</v>
      </c>
      <c r="F34" s="13">
        <f t="shared" si="6"/>
        <v>1.1128730424505073</v>
      </c>
      <c r="G34" s="13">
        <f t="shared" si="1"/>
        <v>1.0425355231592546</v>
      </c>
      <c r="H34" s="15">
        <v>550.1</v>
      </c>
      <c r="I34" s="13">
        <f t="shared" si="2"/>
        <v>0.5418103023736827</v>
      </c>
      <c r="J34" s="13">
        <f t="shared" si="3"/>
        <v>0.5075659715814727</v>
      </c>
      <c r="K34" s="15">
        <v>550.1</v>
      </c>
      <c r="L34" s="13">
        <f t="shared" si="4"/>
        <v>0.5418103023736827</v>
      </c>
      <c r="M34" s="13">
        <f t="shared" si="5"/>
        <v>0.5075659715814727</v>
      </c>
    </row>
    <row r="35" spans="1:13" s="21" customFormat="1" ht="12.75">
      <c r="A35" s="4" t="s">
        <v>54</v>
      </c>
      <c r="B35" s="8">
        <v>1000</v>
      </c>
      <c r="C35" s="27">
        <f>SUM(C36:C38)</f>
        <v>4302.1</v>
      </c>
      <c r="D35" s="19">
        <f>SUM(D36:D38)</f>
        <v>1714.8</v>
      </c>
      <c r="E35" s="18">
        <f>SUM(E36:E38)</f>
        <v>3300</v>
      </c>
      <c r="F35" s="20">
        <f t="shared" si="6"/>
        <v>0.767067246228586</v>
      </c>
      <c r="G35" s="20">
        <f t="shared" si="1"/>
        <v>1.9244226731980407</v>
      </c>
      <c r="H35" s="18">
        <f>SUM(H36:H38)</f>
        <v>2667.6</v>
      </c>
      <c r="I35" s="20">
        <f t="shared" si="2"/>
        <v>0.6200692684967806</v>
      </c>
      <c r="J35" s="20">
        <f t="shared" si="3"/>
        <v>1.555633310006998</v>
      </c>
      <c r="K35" s="18">
        <f>SUM(K36:K38)</f>
        <v>1487.3</v>
      </c>
      <c r="L35" s="20">
        <f t="shared" si="4"/>
        <v>0.345714883429023</v>
      </c>
      <c r="M35" s="20">
        <f t="shared" si="5"/>
        <v>0.8673314672264987</v>
      </c>
    </row>
    <row r="36" spans="1:13" s="14" customFormat="1" ht="12.75">
      <c r="A36" s="6" t="s">
        <v>55</v>
      </c>
      <c r="B36" s="3">
        <v>1001</v>
      </c>
      <c r="C36" s="28">
        <v>1023.5</v>
      </c>
      <c r="D36" s="15">
        <v>1013.7</v>
      </c>
      <c r="E36" s="15">
        <v>967.2</v>
      </c>
      <c r="F36" s="13">
        <f t="shared" si="6"/>
        <v>0.9449926722032242</v>
      </c>
      <c r="G36" s="13">
        <f t="shared" si="1"/>
        <v>0.9541284403669725</v>
      </c>
      <c r="H36" s="15">
        <v>507</v>
      </c>
      <c r="I36" s="13">
        <f t="shared" si="2"/>
        <v>0.4953590620420127</v>
      </c>
      <c r="J36" s="13">
        <f t="shared" si="3"/>
        <v>0.5001479727730097</v>
      </c>
      <c r="K36" s="15">
        <v>507</v>
      </c>
      <c r="L36" s="13">
        <f t="shared" si="4"/>
        <v>0.4953590620420127</v>
      </c>
      <c r="M36" s="13">
        <f t="shared" si="5"/>
        <v>0.5001479727730097</v>
      </c>
    </row>
    <row r="37" spans="1:13" s="14" customFormat="1" ht="12.75">
      <c r="A37" s="6" t="s">
        <v>56</v>
      </c>
      <c r="B37" s="3">
        <v>1003</v>
      </c>
      <c r="C37" s="28">
        <v>2111.6</v>
      </c>
      <c r="D37" s="15">
        <v>594</v>
      </c>
      <c r="E37" s="15">
        <v>398.7</v>
      </c>
      <c r="F37" s="13">
        <f t="shared" si="6"/>
        <v>0.18881416935025574</v>
      </c>
      <c r="G37" s="13">
        <f t="shared" si="1"/>
        <v>0.6712121212121211</v>
      </c>
      <c r="H37" s="15">
        <v>193</v>
      </c>
      <c r="I37" s="13">
        <f t="shared" si="2"/>
        <v>0.09139988634211026</v>
      </c>
      <c r="J37" s="13">
        <f t="shared" si="3"/>
        <v>0.32491582491582494</v>
      </c>
      <c r="K37" s="15">
        <v>193</v>
      </c>
      <c r="L37" s="13">
        <f t="shared" si="4"/>
        <v>0.09139988634211026</v>
      </c>
      <c r="M37" s="13">
        <f t="shared" si="5"/>
        <v>0.32491582491582494</v>
      </c>
    </row>
    <row r="38" spans="1:13" s="14" customFormat="1" ht="12.75">
      <c r="A38" s="6" t="s">
        <v>57</v>
      </c>
      <c r="B38" s="3">
        <v>1004</v>
      </c>
      <c r="C38" s="28">
        <v>1167</v>
      </c>
      <c r="D38" s="15">
        <v>107.1</v>
      </c>
      <c r="E38" s="15">
        <v>1934.1</v>
      </c>
      <c r="F38" s="13">
        <f t="shared" si="6"/>
        <v>1.6573264781491002</v>
      </c>
      <c r="G38" s="13" t="s">
        <v>75</v>
      </c>
      <c r="H38" s="15">
        <v>1967.6</v>
      </c>
      <c r="I38" s="13">
        <f t="shared" si="2"/>
        <v>1.686032562125107</v>
      </c>
      <c r="J38" s="13" t="s">
        <v>75</v>
      </c>
      <c r="K38" s="15">
        <v>787.3</v>
      </c>
      <c r="L38" s="13">
        <f t="shared" si="4"/>
        <v>0.6746358183376178</v>
      </c>
      <c r="M38" s="13" t="s">
        <v>75</v>
      </c>
    </row>
    <row r="39" spans="1:13" s="21" customFormat="1" ht="12.75">
      <c r="A39" s="4" t="s">
        <v>58</v>
      </c>
      <c r="B39" s="8">
        <v>1100</v>
      </c>
      <c r="C39" s="27">
        <f>SUM(C40:C40)</f>
        <v>41.5</v>
      </c>
      <c r="D39" s="19">
        <f>SUM(D40:D40)</f>
        <v>68.5</v>
      </c>
      <c r="E39" s="18">
        <f>SUM(E40:E40)</f>
        <v>65</v>
      </c>
      <c r="F39" s="20">
        <f t="shared" si="6"/>
        <v>1.5662650602409638</v>
      </c>
      <c r="G39" s="20">
        <f t="shared" si="1"/>
        <v>0.948905109489051</v>
      </c>
      <c r="H39" s="18">
        <f>SUM(H40:H40)</f>
        <v>40</v>
      </c>
      <c r="I39" s="20">
        <f t="shared" si="2"/>
        <v>0.963855421686747</v>
      </c>
      <c r="J39" s="20">
        <f t="shared" si="3"/>
        <v>0.583941605839416</v>
      </c>
      <c r="K39" s="18">
        <f>SUM(K40:K40)</f>
        <v>40</v>
      </c>
      <c r="L39" s="20">
        <f t="shared" si="4"/>
        <v>0.963855421686747</v>
      </c>
      <c r="M39" s="20">
        <f t="shared" si="5"/>
        <v>0.583941605839416</v>
      </c>
    </row>
    <row r="40" spans="1:13" s="14" customFormat="1" ht="12.75">
      <c r="A40" s="6" t="s">
        <v>59</v>
      </c>
      <c r="B40" s="3">
        <v>1102</v>
      </c>
      <c r="C40" s="28">
        <v>41.5</v>
      </c>
      <c r="D40" s="15">
        <v>68.5</v>
      </c>
      <c r="E40" s="15">
        <v>65</v>
      </c>
      <c r="F40" s="13" t="s">
        <v>75</v>
      </c>
      <c r="G40" s="13">
        <f t="shared" si="1"/>
        <v>0.948905109489051</v>
      </c>
      <c r="H40" s="15">
        <v>40</v>
      </c>
      <c r="I40" s="13">
        <f t="shared" si="2"/>
        <v>0.963855421686747</v>
      </c>
      <c r="J40" s="13">
        <f t="shared" si="3"/>
        <v>0.583941605839416</v>
      </c>
      <c r="K40" s="15">
        <v>40</v>
      </c>
      <c r="L40" s="13">
        <f t="shared" si="4"/>
        <v>0.963855421686747</v>
      </c>
      <c r="M40" s="13">
        <f t="shared" si="5"/>
        <v>0.583941605839416</v>
      </c>
    </row>
    <row r="41" spans="1:13" s="21" customFormat="1" ht="12.75">
      <c r="A41" s="32" t="s">
        <v>61</v>
      </c>
      <c r="B41" s="33"/>
      <c r="C41" s="27">
        <f>C5+C12+C15+C20+C24+C26+C33+C35+C39</f>
        <v>97943.50000000001</v>
      </c>
      <c r="D41" s="27">
        <f>D5+D12+D15+D20+D24+D26+D33+D35+D39</f>
        <v>104088.6</v>
      </c>
      <c r="E41" s="27">
        <f>E5+E12+E15+E20+E24+E26+E33+E35+E39</f>
        <v>96296.8</v>
      </c>
      <c r="F41" s="20">
        <f t="shared" si="6"/>
        <v>0.9831872457079845</v>
      </c>
      <c r="G41" s="20">
        <f t="shared" si="1"/>
        <v>0.9251426188842966</v>
      </c>
      <c r="H41" s="27">
        <f>H5+H12+H15+H20+H24+H26+H33+H35+H39</f>
        <v>71094.30000000002</v>
      </c>
      <c r="I41" s="20">
        <f t="shared" si="2"/>
        <v>0.7258705273958966</v>
      </c>
      <c r="J41" s="20">
        <f t="shared" si="3"/>
        <v>0.6830171603806758</v>
      </c>
      <c r="K41" s="27">
        <f>K5+K12+K15+K20+K24+K26+K33+K35+K39</f>
        <v>66411.5</v>
      </c>
      <c r="L41" s="20">
        <f t="shared" si="4"/>
        <v>0.678059289284128</v>
      </c>
      <c r="M41" s="20">
        <f t="shared" si="5"/>
        <v>0.6380285641270994</v>
      </c>
    </row>
  </sheetData>
  <sheetProtection/>
  <mergeCells count="2">
    <mergeCell ref="A1:M1"/>
    <mergeCell ref="A41:B41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2019-11-14T14:11:23Z</cp:lastPrinted>
  <dcterms:created xsi:type="dcterms:W3CDTF">2014-03-24T07:39:29Z</dcterms:created>
  <dcterms:modified xsi:type="dcterms:W3CDTF">2021-11-16T08:08:31Z</dcterms:modified>
  <cp:category/>
  <cp:version/>
  <cp:contentType/>
  <cp:contentStatus/>
</cp:coreProperties>
</file>