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<sst xmlns="http://schemas.openxmlformats.org/spreadsheetml/2006/main" count="98" uniqueCount="67">
  <si>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0106</t>
  </si>
  <si>
    <t>0111</t>
  </si>
  <si>
    <t>0113</t>
  </si>
  <si>
    <t>0100</t>
  </si>
  <si>
    <t>0300</t>
  </si>
  <si>
    <t>0310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</si>
  <si>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</si>
  <si>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</si>
  <si>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</si>
  <si>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</si>
  <si>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</si>
  <si>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</si>
  <si>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</si>
  <si>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</si>
  <si>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0400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</si>
  <si>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</si>
  <si>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</si>
  <si>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</si>
  <si>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</si>
  <si>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</si>
  <si>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</si>
  <si>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</si>
  <si>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</si>
  <si>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</si>
  <si>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</si>
  <si>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0700</t>
  </si>
  <si>
    <t>0707</t>
  </si>
  <si>
    <t>ОБРАЗОВАНИЕ</t>
  </si>
  <si>
    <t>0800</t>
  </si>
  <si>
    <t>0801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</si>
  <si>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</si>
  <si>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</si>
  <si>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</si>
  <si>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</si>
  <si>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</si>
  <si>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</si>
  <si>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Наименование</t>
  </si>
  <si>
    <t>ИТОГО:</t>
  </si>
  <si>
    <t>Раздел, подраздел</t>
  </si>
  <si>
    <t>Защита населения и территории от чрезвычайных ситуаций природного и техногенного характера, гражданская оборона</t>
  </si>
  <si>
    <t>6=5/3</t>
  </si>
  <si>
    <t>7=5/4</t>
  </si>
  <si>
    <t>9=8/3</t>
  </si>
  <si>
    <t>10=8/4</t>
  </si>
  <si>
    <t>12=11/3</t>
  </si>
  <si>
    <t>13=11/4</t>
  </si>
  <si>
    <t>тыс. руб.</t>
  </si>
  <si>
    <t>Молодежная политика и оздоровление детей</t>
  </si>
  <si>
    <t>х</t>
  </si>
  <si>
    <t>Проект 
на 2022 год</t>
  </si>
  <si>
    <t>Исполнено 
за 2020 год</t>
  </si>
  <si>
    <t>Ожидаемое исполнение 
за 2021 год</t>
  </si>
  <si>
    <t xml:space="preserve">2022 год 
к исполнению 
за 2020 год </t>
  </si>
  <si>
    <t xml:space="preserve">2022 год 
к ожидаемому исполнению 
за 2021 год </t>
  </si>
  <si>
    <t>Проект 
на 2023 год</t>
  </si>
  <si>
    <t xml:space="preserve">2023 год 
к исполнению 
за 2020 год </t>
  </si>
  <si>
    <t xml:space="preserve">2023 год 
к ожидаемому исполнению 
за 2021 год </t>
  </si>
  <si>
    <t>Проект 
на 2024 год</t>
  </si>
  <si>
    <t xml:space="preserve">2024 год 
к исполнению 
за 2020 год </t>
  </si>
  <si>
    <t xml:space="preserve">2024 год 
к ожидаемому исполнению 
за 2021 год </t>
  </si>
  <si>
    <t>Расходы бюджета Верхнеландеховского городского поселения по разделам и подразделам классификации расходов бюджетов на 2022 год и на плановый период 2023 и 2024 годов в сравнении с исполнением за 2020 год и ожидаемым исполнением за 2021 год</t>
  </si>
  <si>
    <t>0107</t>
  </si>
  <si>
    <t>Обеспечение проведения выборов и референдумов</t>
  </si>
  <si>
    <t>НАЦИОНАЛЬНАЯ ОБОРОНА</t>
  </si>
  <si>
    <t>0200</t>
  </si>
  <si>
    <t>Мобилизационная и вневойсковая подготовка</t>
  </si>
  <si>
    <t>0203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</si>
</sst>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16" borderId="1">
      <alignment/>
      <protection/>
    </xf>
    <xf numFmtId="0" fontId="30" fillId="0" borderId="2">
      <alignment horizontal="center" vertical="center" wrapText="1"/>
      <protection/>
    </xf>
    <xf numFmtId="0" fontId="30" fillId="16" borderId="3">
      <alignment/>
      <protection/>
    </xf>
    <xf numFmtId="0" fontId="30" fillId="16" borderId="0">
      <alignment shrinkToFit="1"/>
      <protection/>
    </xf>
    <xf numFmtId="0" fontId="32" fillId="0" borderId="3">
      <alignment horizontal="right"/>
      <protection/>
    </xf>
    <xf numFmtId="4" fontId="32" fillId="17" borderId="3">
      <alignment horizontal="right" vertical="top" shrinkToFit="1"/>
      <protection/>
    </xf>
    <xf numFmtId="4" fontId="32" fillId="18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17" borderId="2">
      <alignment horizontal="right" vertical="top" shrinkToFit="1"/>
      <protection/>
    </xf>
    <xf numFmtId="4" fontId="32" fillId="18" borderId="2">
      <alignment horizontal="right" vertical="top" shrinkToFit="1"/>
      <protection/>
    </xf>
    <xf numFmtId="0" fontId="30" fillId="16" borderId="4">
      <alignment/>
      <protection/>
    </xf>
    <xf numFmtId="0" fontId="30" fillId="16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justify" vertical="center" wrapText="1"/>
    </xf>
    <xf numFmtId="49" fontId="34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justify"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5" fontId="33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33" fillId="0" borderId="1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4" fontId="34" fillId="0" borderId="14" xfId="0" applyNumberFormat="1" applyFont="1" applyBorder="1" applyAlignment="1">
      <alignment horizontal="right" vertical="center"/>
    </xf>
    <xf numFmtId="184" fontId="21" fillId="0" borderId="14" xfId="0" applyNumberFormat="1" applyFont="1" applyFill="1" applyBorder="1" applyAlignment="1">
      <alignment horizontal="right" vertical="center"/>
    </xf>
    <xf numFmtId="185" fontId="34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84" fontId="35" fillId="0" borderId="14" xfId="0" applyNumberFormat="1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center" vertical="center" wrapText="1"/>
    </xf>
    <xf numFmtId="0" fontId="0" fillId="27" borderId="0" xfId="0" applyFill="1" applyAlignment="1">
      <alignment/>
    </xf>
    <xf numFmtId="0" fontId="20" fillId="27" borderId="14" xfId="0" applyFont="1" applyFill="1" applyBorder="1" applyAlignment="1">
      <alignment horizontal="center" vertical="center" wrapText="1"/>
    </xf>
    <xf numFmtId="184" fontId="34" fillId="27" borderId="14" xfId="0" applyNumberFormat="1" applyFont="1" applyFill="1" applyBorder="1" applyAlignment="1">
      <alignment horizontal="right" vertical="center"/>
    </xf>
    <xf numFmtId="184" fontId="33" fillId="27" borderId="14" xfId="0" applyNumberFormat="1" applyFont="1" applyFill="1" applyBorder="1" applyAlignment="1">
      <alignment horizontal="right" vertical="center"/>
    </xf>
    <xf numFmtId="0" fontId="35" fillId="27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  <xf numFmtId="184" fontId="20" fillId="0" borderId="14" xfId="0" applyNumberFormat="1" applyFont="1" applyBorder="1" applyAlignment="1">
      <alignment horizontal="right" vertical="center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1" sqref="M31"/>
    </sheetView>
  </sheetViews>
  <sheetFormatPr defaultColWidth="9.00390625" defaultRowHeight="12.75"/>
  <cols>
    <col min="1" max="1" width="65.25390625" style="0" customWidth="1"/>
    <col min="2" max="2" width="10.875" style="0" customWidth="1"/>
    <col min="3" max="3" width="11.875" style="23" customWidth="1"/>
    <col min="4" max="4" width="13.375" style="16" customWidth="1"/>
    <col min="5" max="5" width="11.875" style="0" customWidth="1"/>
    <col min="6" max="6" width="12.625" style="0" customWidth="1"/>
    <col min="7" max="7" width="13.375" style="0" customWidth="1"/>
    <col min="8" max="8" width="11.375" style="0" customWidth="1"/>
    <col min="9" max="9" width="13.00390625" style="0" customWidth="1"/>
    <col min="10" max="10" width="14.00390625" style="0" customWidth="1"/>
    <col min="11" max="11" width="12.00390625" style="0" customWidth="1"/>
    <col min="12" max="13" width="13.125" style="0" customWidth="1"/>
  </cols>
  <sheetData>
    <row r="1" spans="1:13" ht="40.5" customHeight="1">
      <c r="A1" s="29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12.75">
      <c r="M2" s="10" t="s">
        <v>46</v>
      </c>
    </row>
    <row r="3" spans="1:13" ht="51">
      <c r="A3" s="9" t="s">
        <v>36</v>
      </c>
      <c r="B3" s="9" t="s">
        <v>38</v>
      </c>
      <c r="C3" s="27" t="s">
        <v>50</v>
      </c>
      <c r="D3" s="28" t="s">
        <v>51</v>
      </c>
      <c r="E3" s="9" t="s">
        <v>49</v>
      </c>
      <c r="F3" s="9" t="s">
        <v>52</v>
      </c>
      <c r="G3" s="9" t="s">
        <v>53</v>
      </c>
      <c r="H3" s="9" t="s">
        <v>54</v>
      </c>
      <c r="I3" s="9" t="s">
        <v>55</v>
      </c>
      <c r="J3" s="9" t="s">
        <v>56</v>
      </c>
      <c r="K3" s="9" t="s">
        <v>57</v>
      </c>
      <c r="L3" s="9" t="s">
        <v>58</v>
      </c>
      <c r="M3" s="9" t="s">
        <v>59</v>
      </c>
    </row>
    <row r="4" spans="1:13" ht="12.75">
      <c r="A4" s="11">
        <v>1</v>
      </c>
      <c r="B4" s="11">
        <v>2</v>
      </c>
      <c r="C4" s="24">
        <v>3</v>
      </c>
      <c r="D4" s="22">
        <v>4</v>
      </c>
      <c r="E4" s="11">
        <v>5</v>
      </c>
      <c r="F4" s="12" t="s">
        <v>40</v>
      </c>
      <c r="G4" s="11" t="s">
        <v>41</v>
      </c>
      <c r="H4" s="11">
        <v>8</v>
      </c>
      <c r="I4" s="12" t="s">
        <v>42</v>
      </c>
      <c r="J4" s="11" t="s">
        <v>43</v>
      </c>
      <c r="K4" s="11">
        <v>11</v>
      </c>
      <c r="L4" s="12" t="s">
        <v>44</v>
      </c>
      <c r="M4" s="11" t="s">
        <v>45</v>
      </c>
    </row>
    <row r="5" spans="1:13" s="20" customFormat="1" ht="12.75">
      <c r="A5" s="4" t="s">
        <v>6</v>
      </c>
      <c r="B5" s="5" t="s">
        <v>3</v>
      </c>
      <c r="C5" s="21">
        <f>SUM(C6:C9)</f>
        <v>495</v>
      </c>
      <c r="D5" s="21">
        <f>SUM(D6:D9)</f>
        <v>318.1</v>
      </c>
      <c r="E5" s="17">
        <f>SUM(E6:E9)</f>
        <v>355.6</v>
      </c>
      <c r="F5" s="19">
        <f>E5/C5</f>
        <v>0.7183838383838385</v>
      </c>
      <c r="G5" s="19">
        <f>E5/D5</f>
        <v>1.117887456774599</v>
      </c>
      <c r="H5" s="17">
        <f>SUM(H6:H9)</f>
        <v>355.6</v>
      </c>
      <c r="I5" s="19">
        <f>H5/C5</f>
        <v>0.7183838383838385</v>
      </c>
      <c r="J5" s="19">
        <f>H5/D5</f>
        <v>1.117887456774599</v>
      </c>
      <c r="K5" s="17">
        <f>SUM(K6:K9)</f>
        <v>355.6</v>
      </c>
      <c r="L5" s="19">
        <f>K5/C5</f>
        <v>0.7183838383838385</v>
      </c>
      <c r="M5" s="19">
        <f>K5/D5</f>
        <v>1.117887456774599</v>
      </c>
    </row>
    <row r="6" spans="1:13" s="14" customFormat="1" ht="25.5">
      <c r="A6" s="6" t="s">
        <v>7</v>
      </c>
      <c r="B6" s="7" t="s">
        <v>0</v>
      </c>
      <c r="C6" s="26">
        <v>135.5</v>
      </c>
      <c r="D6" s="32">
        <v>140.6</v>
      </c>
      <c r="E6" s="15">
        <v>180.6</v>
      </c>
      <c r="F6" s="13">
        <f aca="true" t="shared" si="0" ref="F6:F20">E6/C6</f>
        <v>1.332841328413284</v>
      </c>
      <c r="G6" s="13">
        <f aca="true" t="shared" si="1" ref="G6:G29">E6/D6</f>
        <v>1.2844950213371267</v>
      </c>
      <c r="H6" s="15">
        <v>180.6</v>
      </c>
      <c r="I6" s="13">
        <f aca="true" t="shared" si="2" ref="I6:I29">H6/C6</f>
        <v>1.332841328413284</v>
      </c>
      <c r="J6" s="13">
        <f aca="true" t="shared" si="3" ref="J6:J29">H6/D6</f>
        <v>1.2844950213371267</v>
      </c>
      <c r="K6" s="15">
        <v>180.6</v>
      </c>
      <c r="L6" s="13">
        <f aca="true" t="shared" si="4" ref="L6:L29">K6/C6</f>
        <v>1.332841328413284</v>
      </c>
      <c r="M6" s="13">
        <f aca="true" t="shared" si="5" ref="M6:M29">K6/D6</f>
        <v>1.2844950213371267</v>
      </c>
    </row>
    <row r="7" spans="1:13" s="14" customFormat="1" ht="12.75">
      <c r="A7" s="6" t="s">
        <v>62</v>
      </c>
      <c r="B7" s="7" t="s">
        <v>61</v>
      </c>
      <c r="C7" s="26">
        <v>300</v>
      </c>
      <c r="D7" s="15">
        <v>0</v>
      </c>
      <c r="E7" s="15">
        <v>0</v>
      </c>
      <c r="F7" s="13" t="s">
        <v>48</v>
      </c>
      <c r="G7" s="13" t="s">
        <v>48</v>
      </c>
      <c r="H7" s="15">
        <v>0</v>
      </c>
      <c r="I7" s="13" t="s">
        <v>48</v>
      </c>
      <c r="J7" s="13" t="s">
        <v>48</v>
      </c>
      <c r="K7" s="15">
        <v>0</v>
      </c>
      <c r="L7" s="13" t="s">
        <v>48</v>
      </c>
      <c r="M7" s="13" t="s">
        <v>48</v>
      </c>
    </row>
    <row r="8" spans="1:13" s="14" customFormat="1" ht="12.75">
      <c r="A8" s="6" t="s">
        <v>8</v>
      </c>
      <c r="B8" s="7" t="s">
        <v>1</v>
      </c>
      <c r="C8" s="26">
        <v>0</v>
      </c>
      <c r="D8" s="15"/>
      <c r="E8" s="15">
        <v>100</v>
      </c>
      <c r="F8" s="13" t="s">
        <v>48</v>
      </c>
      <c r="G8" s="13" t="s">
        <v>48</v>
      </c>
      <c r="H8" s="15">
        <v>100</v>
      </c>
      <c r="I8" s="13" t="s">
        <v>48</v>
      </c>
      <c r="J8" s="13" t="s">
        <v>48</v>
      </c>
      <c r="K8" s="15">
        <v>100</v>
      </c>
      <c r="L8" s="13" t="s">
        <v>48</v>
      </c>
      <c r="M8" s="13" t="s">
        <v>48</v>
      </c>
    </row>
    <row r="9" spans="1:13" s="14" customFormat="1" ht="12.75">
      <c r="A9" s="6" t="s">
        <v>9</v>
      </c>
      <c r="B9" s="7" t="s">
        <v>2</v>
      </c>
      <c r="C9" s="26">
        <v>59.5</v>
      </c>
      <c r="D9" s="15">
        <v>177.5</v>
      </c>
      <c r="E9" s="15">
        <v>75</v>
      </c>
      <c r="F9" s="13">
        <f t="shared" si="0"/>
        <v>1.2605042016806722</v>
      </c>
      <c r="G9" s="13">
        <f t="shared" si="1"/>
        <v>0.4225352112676056</v>
      </c>
      <c r="H9" s="15">
        <v>75</v>
      </c>
      <c r="I9" s="13">
        <f t="shared" si="2"/>
        <v>1.2605042016806722</v>
      </c>
      <c r="J9" s="13">
        <f t="shared" si="3"/>
        <v>0.4225352112676056</v>
      </c>
      <c r="K9" s="15">
        <v>75</v>
      </c>
      <c r="L9" s="13">
        <f t="shared" si="4"/>
        <v>1.2605042016806722</v>
      </c>
      <c r="M9" s="13">
        <f t="shared" si="5"/>
        <v>0.4225352112676056</v>
      </c>
    </row>
    <row r="10" spans="1:13" s="20" customFormat="1" ht="12.75">
      <c r="A10" s="4" t="s">
        <v>63</v>
      </c>
      <c r="B10" s="5" t="s">
        <v>64</v>
      </c>
      <c r="C10" s="25">
        <f>SUM(C11:C11)</f>
        <v>225.5</v>
      </c>
      <c r="D10" s="25">
        <f>SUM(D11:D11)</f>
        <v>232.4</v>
      </c>
      <c r="E10" s="25">
        <f>SUM(E11:E11)</f>
        <v>234.7</v>
      </c>
      <c r="F10" s="19">
        <f>E10/C10</f>
        <v>1.0407982261640798</v>
      </c>
      <c r="G10" s="19">
        <f>E10/D10</f>
        <v>1.0098967297762478</v>
      </c>
      <c r="H10" s="25">
        <f>SUM(H11:H11)</f>
        <v>243.5</v>
      </c>
      <c r="I10" s="19">
        <f>H10/C10</f>
        <v>1.0798226164079823</v>
      </c>
      <c r="J10" s="19">
        <f>H10/D10</f>
        <v>1.04776247848537</v>
      </c>
      <c r="K10" s="25">
        <f>SUM(K11:K11)</f>
        <v>0</v>
      </c>
      <c r="L10" s="19">
        <f>K10/C10</f>
        <v>0</v>
      </c>
      <c r="M10" s="19">
        <f>K10/D10</f>
        <v>0</v>
      </c>
    </row>
    <row r="11" spans="1:13" s="14" customFormat="1" ht="12.75">
      <c r="A11" s="6" t="s">
        <v>65</v>
      </c>
      <c r="B11" s="7" t="s">
        <v>66</v>
      </c>
      <c r="C11" s="26">
        <v>225.5</v>
      </c>
      <c r="D11" s="15">
        <v>232.4</v>
      </c>
      <c r="E11" s="26">
        <v>234.7</v>
      </c>
      <c r="F11" s="13" t="s">
        <v>48</v>
      </c>
      <c r="G11" s="13" t="s">
        <v>48</v>
      </c>
      <c r="H11" s="15">
        <v>243.5</v>
      </c>
      <c r="I11" s="13" t="s">
        <v>48</v>
      </c>
      <c r="J11" s="13" t="s">
        <v>48</v>
      </c>
      <c r="K11" s="15">
        <v>0</v>
      </c>
      <c r="L11" s="13" t="s">
        <v>48</v>
      </c>
      <c r="M11" s="13" t="s">
        <v>48</v>
      </c>
    </row>
    <row r="12" spans="1:13" s="20" customFormat="1" ht="25.5">
      <c r="A12" s="4" t="s">
        <v>10</v>
      </c>
      <c r="B12" s="5" t="s">
        <v>4</v>
      </c>
      <c r="C12" s="25">
        <f>SUM(C13:C13)</f>
        <v>175.9</v>
      </c>
      <c r="D12" s="18">
        <f>SUM(D13:D13)</f>
        <v>255</v>
      </c>
      <c r="E12" s="17">
        <f>SUM(E13:E13)</f>
        <v>235</v>
      </c>
      <c r="F12" s="19">
        <f t="shared" si="0"/>
        <v>1.335986355884025</v>
      </c>
      <c r="G12" s="19">
        <f t="shared" si="1"/>
        <v>0.9215686274509803</v>
      </c>
      <c r="H12" s="17">
        <f>SUM(H13:H13)</f>
        <v>100</v>
      </c>
      <c r="I12" s="19">
        <f t="shared" si="2"/>
        <v>0.5685048322910744</v>
      </c>
      <c r="J12" s="19">
        <f t="shared" si="3"/>
        <v>0.39215686274509803</v>
      </c>
      <c r="K12" s="17">
        <f>SUM(K13:K13)</f>
        <v>100</v>
      </c>
      <c r="L12" s="19">
        <f t="shared" si="4"/>
        <v>0.5685048322910744</v>
      </c>
      <c r="M12" s="19">
        <f t="shared" si="5"/>
        <v>0.39215686274509803</v>
      </c>
    </row>
    <row r="13" spans="1:13" s="14" customFormat="1" ht="25.5">
      <c r="A13" s="6" t="s">
        <v>39</v>
      </c>
      <c r="B13" s="7" t="s">
        <v>5</v>
      </c>
      <c r="C13" s="26">
        <v>175.9</v>
      </c>
      <c r="D13" s="15">
        <v>255</v>
      </c>
      <c r="E13" s="15">
        <v>235</v>
      </c>
      <c r="F13" s="13">
        <f t="shared" si="0"/>
        <v>1.335986355884025</v>
      </c>
      <c r="G13" s="13">
        <f t="shared" si="1"/>
        <v>0.9215686274509803</v>
      </c>
      <c r="H13" s="15">
        <v>100</v>
      </c>
      <c r="I13" s="13">
        <f t="shared" si="2"/>
        <v>0.5685048322910744</v>
      </c>
      <c r="J13" s="13">
        <f t="shared" si="3"/>
        <v>0.39215686274509803</v>
      </c>
      <c r="K13" s="15">
        <v>100</v>
      </c>
      <c r="L13" s="13">
        <f t="shared" si="4"/>
        <v>0.5685048322910744</v>
      </c>
      <c r="M13" s="13">
        <f t="shared" si="5"/>
        <v>0.39215686274509803</v>
      </c>
    </row>
    <row r="14" spans="1:13" s="20" customFormat="1" ht="12.75">
      <c r="A14" s="4" t="s">
        <v>11</v>
      </c>
      <c r="B14" s="5" t="s">
        <v>14</v>
      </c>
      <c r="C14" s="25">
        <f>SUM(C15:C16)</f>
        <v>2224.6</v>
      </c>
      <c r="D14" s="18">
        <f>SUM(D15:D16)</f>
        <v>4945</v>
      </c>
      <c r="E14" s="17">
        <f>SUM(E15:E16)</f>
        <v>1892</v>
      </c>
      <c r="F14" s="19">
        <f t="shared" si="0"/>
        <v>0.8504899757259733</v>
      </c>
      <c r="G14" s="19">
        <f t="shared" si="1"/>
        <v>0.3826086956521739</v>
      </c>
      <c r="H14" s="17">
        <f>SUM(H15:H16)</f>
        <v>969</v>
      </c>
      <c r="I14" s="19">
        <f t="shared" si="2"/>
        <v>0.43558392520003597</v>
      </c>
      <c r="J14" s="19">
        <f t="shared" si="3"/>
        <v>0.19595551061678462</v>
      </c>
      <c r="K14" s="17">
        <f>SUM(K15:K16)</f>
        <v>988.1</v>
      </c>
      <c r="L14" s="19">
        <f t="shared" si="4"/>
        <v>0.4441697383799335</v>
      </c>
      <c r="M14" s="19">
        <f t="shared" si="5"/>
        <v>0.19981799797775532</v>
      </c>
    </row>
    <row r="15" spans="1:13" s="14" customFormat="1" ht="12.75">
      <c r="A15" s="6" t="s">
        <v>12</v>
      </c>
      <c r="B15" s="7" t="s">
        <v>15</v>
      </c>
      <c r="C15" s="26">
        <v>1979.6</v>
      </c>
      <c r="D15" s="15">
        <v>4920</v>
      </c>
      <c r="E15" s="15">
        <v>1882</v>
      </c>
      <c r="F15" s="13">
        <f t="shared" si="0"/>
        <v>0.9506971105273793</v>
      </c>
      <c r="G15" s="13">
        <f t="shared" si="1"/>
        <v>0.382520325203252</v>
      </c>
      <c r="H15" s="15">
        <v>964</v>
      </c>
      <c r="I15" s="13">
        <f t="shared" si="2"/>
        <v>0.4869670640533441</v>
      </c>
      <c r="J15" s="13">
        <f t="shared" si="3"/>
        <v>0.19593495934959348</v>
      </c>
      <c r="K15" s="15">
        <v>983.1</v>
      </c>
      <c r="L15" s="13">
        <f t="shared" si="4"/>
        <v>0.4966154778743181</v>
      </c>
      <c r="M15" s="13">
        <f t="shared" si="5"/>
        <v>0.19981707317073172</v>
      </c>
    </row>
    <row r="16" spans="1:13" s="14" customFormat="1" ht="12.75">
      <c r="A16" s="6" t="s">
        <v>13</v>
      </c>
      <c r="B16" s="7" t="s">
        <v>16</v>
      </c>
      <c r="C16" s="26">
        <v>245</v>
      </c>
      <c r="D16" s="15">
        <v>25</v>
      </c>
      <c r="E16" s="15">
        <v>10</v>
      </c>
      <c r="F16" s="13">
        <f t="shared" si="0"/>
        <v>0.04081632653061224</v>
      </c>
      <c r="G16" s="13">
        <f t="shared" si="1"/>
        <v>0.4</v>
      </c>
      <c r="H16" s="15">
        <v>5</v>
      </c>
      <c r="I16" s="13">
        <f t="shared" si="2"/>
        <v>0.02040816326530612</v>
      </c>
      <c r="J16" s="13">
        <f t="shared" si="3"/>
        <v>0.2</v>
      </c>
      <c r="K16" s="15">
        <v>5</v>
      </c>
      <c r="L16" s="13">
        <f t="shared" si="4"/>
        <v>0.02040816326530612</v>
      </c>
      <c r="M16" s="13">
        <f t="shared" si="5"/>
        <v>0.2</v>
      </c>
    </row>
    <row r="17" spans="1:13" s="20" customFormat="1" ht="12.75">
      <c r="A17" s="4" t="s">
        <v>21</v>
      </c>
      <c r="B17" s="5" t="s">
        <v>17</v>
      </c>
      <c r="C17" s="25">
        <f>SUM(C18:C20)</f>
        <v>4619.5</v>
      </c>
      <c r="D17" s="18">
        <f>SUM(D18:D20)</f>
        <v>8804.8</v>
      </c>
      <c r="E17" s="17">
        <f>SUM(E18:E20)</f>
        <v>4621</v>
      </c>
      <c r="F17" s="19">
        <f t="shared" si="0"/>
        <v>1.0003247104665007</v>
      </c>
      <c r="G17" s="19">
        <f t="shared" si="1"/>
        <v>0.5248273668907869</v>
      </c>
      <c r="H17" s="17">
        <f>SUM(H18:H20)</f>
        <v>3035</v>
      </c>
      <c r="I17" s="19">
        <f t="shared" si="2"/>
        <v>0.6569975105530902</v>
      </c>
      <c r="J17" s="19">
        <f t="shared" si="3"/>
        <v>0.34469834635653285</v>
      </c>
      <c r="K17" s="17">
        <f>SUM(K18:K20)</f>
        <v>2700</v>
      </c>
      <c r="L17" s="19">
        <f>K17/C17</f>
        <v>0.5844788397012664</v>
      </c>
      <c r="M17" s="19">
        <f>K17/D17</f>
        <v>0.3066509176812648</v>
      </c>
    </row>
    <row r="18" spans="1:13" s="14" customFormat="1" ht="12.75">
      <c r="A18" s="2" t="s">
        <v>22</v>
      </c>
      <c r="B18" s="1" t="s">
        <v>18</v>
      </c>
      <c r="C18" s="26">
        <v>403.3</v>
      </c>
      <c r="D18" s="15">
        <v>213</v>
      </c>
      <c r="E18" s="15">
        <v>284</v>
      </c>
      <c r="F18" s="13">
        <f t="shared" si="0"/>
        <v>0.7041904289610711</v>
      </c>
      <c r="G18" s="13">
        <f t="shared" si="1"/>
        <v>1.3333333333333333</v>
      </c>
      <c r="H18" s="15">
        <v>250</v>
      </c>
      <c r="I18" s="13">
        <f t="shared" si="2"/>
        <v>0.6198859409868585</v>
      </c>
      <c r="J18" s="13">
        <f t="shared" si="3"/>
        <v>1.1737089201877935</v>
      </c>
      <c r="K18" s="15">
        <v>250</v>
      </c>
      <c r="L18" s="13">
        <f t="shared" si="4"/>
        <v>0.6198859409868585</v>
      </c>
      <c r="M18" s="13">
        <f t="shared" si="5"/>
        <v>1.1737089201877935</v>
      </c>
    </row>
    <row r="19" spans="1:13" s="14" customFormat="1" ht="12.75">
      <c r="A19" s="6" t="s">
        <v>23</v>
      </c>
      <c r="B19" s="7" t="s">
        <v>19</v>
      </c>
      <c r="C19" s="26">
        <v>671.5</v>
      </c>
      <c r="D19" s="15">
        <v>4285</v>
      </c>
      <c r="E19" s="15">
        <v>1442</v>
      </c>
      <c r="F19" s="13">
        <f t="shared" si="0"/>
        <v>2.1474311243484734</v>
      </c>
      <c r="G19" s="13">
        <f t="shared" si="1"/>
        <v>0.33652275379229873</v>
      </c>
      <c r="H19" s="15">
        <v>630</v>
      </c>
      <c r="I19" s="13">
        <f t="shared" si="2"/>
        <v>0.9381980640357409</v>
      </c>
      <c r="J19" s="13">
        <f t="shared" si="3"/>
        <v>0.147024504084014</v>
      </c>
      <c r="K19" s="15">
        <v>630</v>
      </c>
      <c r="L19" s="13">
        <f t="shared" si="4"/>
        <v>0.9381980640357409</v>
      </c>
      <c r="M19" s="13">
        <f t="shared" si="5"/>
        <v>0.147024504084014</v>
      </c>
    </row>
    <row r="20" spans="1:13" s="14" customFormat="1" ht="12.75">
      <c r="A20" s="2" t="s">
        <v>24</v>
      </c>
      <c r="B20" s="1" t="s">
        <v>20</v>
      </c>
      <c r="C20" s="26">
        <v>3544.7</v>
      </c>
      <c r="D20" s="15">
        <v>4306.8</v>
      </c>
      <c r="E20" s="15">
        <v>2895</v>
      </c>
      <c r="F20" s="13">
        <f t="shared" si="0"/>
        <v>0.8167122746635823</v>
      </c>
      <c r="G20" s="13">
        <f t="shared" si="1"/>
        <v>0.6721928113680691</v>
      </c>
      <c r="H20" s="15">
        <v>2155</v>
      </c>
      <c r="I20" s="13">
        <f t="shared" si="2"/>
        <v>0.6079498970293679</v>
      </c>
      <c r="J20" s="13">
        <f t="shared" si="3"/>
        <v>0.5003715055261447</v>
      </c>
      <c r="K20" s="15">
        <v>1820</v>
      </c>
      <c r="L20" s="13">
        <f t="shared" si="4"/>
        <v>0.5134426044517166</v>
      </c>
      <c r="M20" s="13">
        <f t="shared" si="5"/>
        <v>0.4225875359895978</v>
      </c>
    </row>
    <row r="21" spans="1:13" s="20" customFormat="1" ht="12.75">
      <c r="A21" s="4" t="s">
        <v>27</v>
      </c>
      <c r="B21" s="5" t="s">
        <v>25</v>
      </c>
      <c r="C21" s="25">
        <f>SUM(C22:C22)</f>
        <v>9.8</v>
      </c>
      <c r="D21" s="18">
        <f>SUM(D22:D22)</f>
        <v>18.2</v>
      </c>
      <c r="E21" s="17">
        <f>SUM(E22:E22)</f>
        <v>0</v>
      </c>
      <c r="F21" s="19">
        <f>E21/C21</f>
        <v>0</v>
      </c>
      <c r="G21" s="19">
        <f t="shared" si="1"/>
        <v>0</v>
      </c>
      <c r="H21" s="17">
        <f>SUM(H22:H22)</f>
        <v>0</v>
      </c>
      <c r="I21" s="19">
        <f t="shared" si="2"/>
        <v>0</v>
      </c>
      <c r="J21" s="19">
        <f t="shared" si="3"/>
        <v>0</v>
      </c>
      <c r="K21" s="17">
        <f>SUM(K22:K22)</f>
        <v>0</v>
      </c>
      <c r="L21" s="19">
        <f t="shared" si="4"/>
        <v>0</v>
      </c>
      <c r="M21" s="19">
        <f t="shared" si="5"/>
        <v>0</v>
      </c>
    </row>
    <row r="22" spans="1:13" s="14" customFormat="1" ht="12.75">
      <c r="A22" s="6" t="s">
        <v>47</v>
      </c>
      <c r="B22" s="7" t="s">
        <v>26</v>
      </c>
      <c r="C22" s="26">
        <v>9.8</v>
      </c>
      <c r="D22" s="15">
        <v>18.2</v>
      </c>
      <c r="E22" s="15">
        <v>0</v>
      </c>
      <c r="F22" s="13">
        <f aca="true" t="shared" si="6" ref="F22:F29">E22/C22</f>
        <v>0</v>
      </c>
      <c r="G22" s="13">
        <f t="shared" si="1"/>
        <v>0</v>
      </c>
      <c r="H22" s="15">
        <v>0</v>
      </c>
      <c r="I22" s="13">
        <f t="shared" si="2"/>
        <v>0</v>
      </c>
      <c r="J22" s="13">
        <f t="shared" si="3"/>
        <v>0</v>
      </c>
      <c r="K22" s="15">
        <v>0</v>
      </c>
      <c r="L22" s="13">
        <f t="shared" si="4"/>
        <v>0</v>
      </c>
      <c r="M22" s="13">
        <f t="shared" si="5"/>
        <v>0</v>
      </c>
    </row>
    <row r="23" spans="1:13" s="20" customFormat="1" ht="12.75">
      <c r="A23" s="4" t="s">
        <v>30</v>
      </c>
      <c r="B23" s="5" t="s">
        <v>28</v>
      </c>
      <c r="C23" s="25">
        <f>SUM(C24:C24)</f>
        <v>12681.5</v>
      </c>
      <c r="D23" s="18">
        <f>SUM(D24:D24)</f>
        <v>12310.5</v>
      </c>
      <c r="E23" s="17">
        <f>SUM(E24:E24)</f>
        <v>12231.5</v>
      </c>
      <c r="F23" s="19">
        <f t="shared" si="6"/>
        <v>0.9645152387335882</v>
      </c>
      <c r="G23" s="19">
        <f t="shared" si="1"/>
        <v>0.9935827139433817</v>
      </c>
      <c r="H23" s="17">
        <f>SUM(H24:H24)</f>
        <v>8549.1</v>
      </c>
      <c r="I23" s="19">
        <f t="shared" si="2"/>
        <v>0.6741394945392896</v>
      </c>
      <c r="J23" s="19">
        <f t="shared" si="3"/>
        <v>0.6944559522358962</v>
      </c>
      <c r="K23" s="17">
        <f>SUM(K24:K24)</f>
        <v>8609.1</v>
      </c>
      <c r="L23" s="19">
        <f t="shared" si="4"/>
        <v>0.6788707960414778</v>
      </c>
      <c r="M23" s="19">
        <f t="shared" si="5"/>
        <v>0.6993298403801633</v>
      </c>
    </row>
    <row r="24" spans="1:13" s="14" customFormat="1" ht="12.75">
      <c r="A24" s="6" t="s">
        <v>31</v>
      </c>
      <c r="B24" s="7" t="s">
        <v>29</v>
      </c>
      <c r="C24" s="26">
        <v>12681.5</v>
      </c>
      <c r="D24" s="15">
        <v>12310.5</v>
      </c>
      <c r="E24" s="15">
        <v>12231.5</v>
      </c>
      <c r="F24" s="13">
        <f t="shared" si="6"/>
        <v>0.9645152387335882</v>
      </c>
      <c r="G24" s="13">
        <f t="shared" si="1"/>
        <v>0.9935827139433817</v>
      </c>
      <c r="H24" s="15">
        <v>8549.1</v>
      </c>
      <c r="I24" s="13">
        <f t="shared" si="2"/>
        <v>0.6741394945392896</v>
      </c>
      <c r="J24" s="13">
        <f t="shared" si="3"/>
        <v>0.6944559522358962</v>
      </c>
      <c r="K24" s="15">
        <v>8609.1</v>
      </c>
      <c r="L24" s="13">
        <f t="shared" si="4"/>
        <v>0.6788707960414778</v>
      </c>
      <c r="M24" s="13">
        <f t="shared" si="5"/>
        <v>0.6993298403801633</v>
      </c>
    </row>
    <row r="25" spans="1:13" s="20" customFormat="1" ht="12.75">
      <c r="A25" s="4" t="s">
        <v>32</v>
      </c>
      <c r="B25" s="8">
        <v>1000</v>
      </c>
      <c r="C25" s="25">
        <f>SUM(C26:C26)</f>
        <v>41.2</v>
      </c>
      <c r="D25" s="18">
        <f>SUM(D26:D26)</f>
        <v>0</v>
      </c>
      <c r="E25" s="17">
        <f>SUM(E26:E26)</f>
        <v>47.1</v>
      </c>
      <c r="F25" s="19">
        <f t="shared" si="6"/>
        <v>1.1432038834951457</v>
      </c>
      <c r="G25" s="19" t="s">
        <v>48</v>
      </c>
      <c r="H25" s="17">
        <f>SUM(H26:H26)</f>
        <v>0</v>
      </c>
      <c r="I25" s="19" t="s">
        <v>48</v>
      </c>
      <c r="J25" s="19" t="s">
        <v>48</v>
      </c>
      <c r="K25" s="17">
        <f>SUM(K26:K26)</f>
        <v>0</v>
      </c>
      <c r="L25" s="19">
        <f t="shared" si="4"/>
        <v>0</v>
      </c>
      <c r="M25" s="19" t="s">
        <v>48</v>
      </c>
    </row>
    <row r="26" spans="1:13" s="14" customFormat="1" ht="12.75">
      <c r="A26" s="6" t="s">
        <v>33</v>
      </c>
      <c r="B26" s="3">
        <v>1003</v>
      </c>
      <c r="C26" s="26">
        <v>41.2</v>
      </c>
      <c r="D26" s="15">
        <v>0</v>
      </c>
      <c r="E26" s="15">
        <v>47.1</v>
      </c>
      <c r="F26" s="13">
        <f t="shared" si="6"/>
        <v>1.1432038834951457</v>
      </c>
      <c r="G26" s="13" t="s">
        <v>48</v>
      </c>
      <c r="H26" s="15">
        <v>0</v>
      </c>
      <c r="I26" s="13" t="s">
        <v>48</v>
      </c>
      <c r="J26" s="13" t="s">
        <v>48</v>
      </c>
      <c r="K26" s="15">
        <v>0</v>
      </c>
      <c r="L26" s="13">
        <f t="shared" si="4"/>
        <v>0</v>
      </c>
      <c r="M26" s="13" t="s">
        <v>48</v>
      </c>
    </row>
    <row r="27" spans="1:13" s="20" customFormat="1" ht="12.75">
      <c r="A27" s="4" t="s">
        <v>34</v>
      </c>
      <c r="B27" s="8">
        <v>1100</v>
      </c>
      <c r="C27" s="25">
        <f>SUM(C28:C28)</f>
        <v>0</v>
      </c>
      <c r="D27" s="18">
        <f>SUM(D28:D28)</f>
        <v>25</v>
      </c>
      <c r="E27" s="17">
        <f>SUM(E28:E28)</f>
        <v>21</v>
      </c>
      <c r="F27" s="19" t="s">
        <v>48</v>
      </c>
      <c r="G27" s="19">
        <f t="shared" si="1"/>
        <v>0.84</v>
      </c>
      <c r="H27" s="17">
        <f>SUM(H28:H28)</f>
        <v>20</v>
      </c>
      <c r="I27" s="19" t="s">
        <v>48</v>
      </c>
      <c r="J27" s="19">
        <f t="shared" si="3"/>
        <v>0.8</v>
      </c>
      <c r="K27" s="17">
        <f>SUM(K28:K28)</f>
        <v>20</v>
      </c>
      <c r="L27" s="19" t="s">
        <v>48</v>
      </c>
      <c r="M27" s="19">
        <f t="shared" si="5"/>
        <v>0.8</v>
      </c>
    </row>
    <row r="28" spans="1:13" s="14" customFormat="1" ht="12.75">
      <c r="A28" s="6" t="s">
        <v>35</v>
      </c>
      <c r="B28" s="3">
        <v>1102</v>
      </c>
      <c r="C28" s="26">
        <v>0</v>
      </c>
      <c r="D28" s="15">
        <v>25</v>
      </c>
      <c r="E28" s="15">
        <v>21</v>
      </c>
      <c r="F28" s="13" t="s">
        <v>48</v>
      </c>
      <c r="G28" s="13">
        <f t="shared" si="1"/>
        <v>0.84</v>
      </c>
      <c r="H28" s="15">
        <v>20</v>
      </c>
      <c r="I28" s="13" t="s">
        <v>48</v>
      </c>
      <c r="J28" s="13">
        <f t="shared" si="3"/>
        <v>0.8</v>
      </c>
      <c r="K28" s="15">
        <v>20</v>
      </c>
      <c r="L28" s="13" t="s">
        <v>48</v>
      </c>
      <c r="M28" s="13">
        <f t="shared" si="5"/>
        <v>0.8</v>
      </c>
    </row>
    <row r="29" spans="1:13" s="20" customFormat="1" ht="12.75">
      <c r="A29" s="30" t="s">
        <v>37</v>
      </c>
      <c r="B29" s="31"/>
      <c r="C29" s="25">
        <f>C5+C10+C12+C14+C17+C21+C23+C25+C27</f>
        <v>20473</v>
      </c>
      <c r="D29" s="25">
        <f>D5+D10+D12+D14+D17+D21+D23+D25+D27</f>
        <v>26909</v>
      </c>
      <c r="E29" s="25">
        <f>E5+E10+E12+E14+E17+E21+E23+E25+E27</f>
        <v>19637.899999999998</v>
      </c>
      <c r="F29" s="19">
        <f t="shared" si="6"/>
        <v>0.9592096908122892</v>
      </c>
      <c r="G29" s="19">
        <f t="shared" si="1"/>
        <v>0.7297892898286817</v>
      </c>
      <c r="H29" s="25">
        <f>H5+H10+H12+H14+H17+H21+H23+H25+H27</f>
        <v>13272.2</v>
      </c>
      <c r="I29" s="19">
        <f t="shared" si="2"/>
        <v>0.648278220094759</v>
      </c>
      <c r="J29" s="19">
        <f t="shared" si="3"/>
        <v>0.49322531495038835</v>
      </c>
      <c r="K29" s="25">
        <f>K5+K10+K12+K14+K17+K21+K23+K25+K27</f>
        <v>12772.8</v>
      </c>
      <c r="L29" s="19">
        <f t="shared" si="4"/>
        <v>0.6238851169833439</v>
      </c>
      <c r="M29" s="19">
        <f t="shared" si="5"/>
        <v>0.47466646846779886</v>
      </c>
    </row>
  </sheetData>
  <sheetProtection/>
  <mergeCells count="2">
    <mergeCell ref="A1:M1"/>
    <mergeCell ref="A29:B29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2019-11-14T14:11:23Z</cp:lastPrinted>
  <dcterms:created xsi:type="dcterms:W3CDTF">2014-03-24T07:39:29Z</dcterms:created>
  <dcterms:modified xsi:type="dcterms:W3CDTF">2021-11-16T13:53:12Z</dcterms:modified>
  <cp:category/>
  <cp:version/>
  <cp:contentType/>
  <cp:contentStatus/>
</cp:coreProperties>
</file>