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90" windowHeight="6540" activeTab="0"/>
  </bookViews>
  <sheets>
    <sheet name="динамика недоимки" sheetId="1" r:id="rId1"/>
  </sheets>
  <definedNames>
    <definedName name="_xlnm.Print_Titles" localSheetId="0">'динамика недоимки'!$A:$A</definedName>
    <definedName name="_xlnm.Print_Area" localSheetId="0">'динамика недоимки'!$A$1:$AF$18</definedName>
  </definedNames>
  <calcPr fullCalcOnLoad="1"/>
</workbook>
</file>

<file path=xl/sharedStrings.xml><?xml version="1.0" encoding="utf-8"?>
<sst xmlns="http://schemas.openxmlformats.org/spreadsheetml/2006/main" count="61" uniqueCount="29">
  <si>
    <t>Недоимка по НДФЛ</t>
  </si>
  <si>
    <t>Недоимка по налогу на имущество физических лиц</t>
  </si>
  <si>
    <t>Недоимка по земельному налогу</t>
  </si>
  <si>
    <t>Недоимка по налогу на имущество предприятий</t>
  </si>
  <si>
    <t>Недоимка по налогу с продаж</t>
  </si>
  <si>
    <t>Недоимка по прочим отмененным налогам</t>
  </si>
  <si>
    <t>Недоимка по налогам и сборам всего, тыс. рублей</t>
  </si>
  <si>
    <t>Задолженность по отмененным налогам  - всего</t>
  </si>
  <si>
    <t>Недоимка по налогу на прибыль организаций, зачислявшийся до 1 января 2005 г.</t>
  </si>
  <si>
    <t>в том числе:</t>
  </si>
  <si>
    <t>Верхнеландеховское г.п.</t>
  </si>
  <si>
    <t>Темп роста (снижения), %</t>
  </si>
  <si>
    <t>на 01.01.2016</t>
  </si>
  <si>
    <t>Верхнеландеховский м.р.</t>
  </si>
  <si>
    <t>поселения, входящие в состав района:</t>
  </si>
  <si>
    <t>Кромское с.п.</t>
  </si>
  <si>
    <t>Мытское с.п.</t>
  </si>
  <si>
    <t>Симаковское с.п.</t>
  </si>
  <si>
    <t>Всего:</t>
  </si>
  <si>
    <t>Итого по поселениям:</t>
  </si>
  <si>
    <t xml:space="preserve">Наименование </t>
  </si>
  <si>
    <t>(тыс.руб.)</t>
  </si>
  <si>
    <t>Недоимка по ЕНВД</t>
  </si>
  <si>
    <t>на 01.04.2016</t>
  </si>
  <si>
    <t>Недоимка по ЕСХН</t>
  </si>
  <si>
    <t>Недоимка по ПСН</t>
  </si>
  <si>
    <t>на 01.01.2020</t>
  </si>
  <si>
    <t>Сведения о динамике недоимки по налоговым платежам в 2020 году</t>
  </si>
  <si>
    <t>на 01.01.2021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</si>
</sst>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sz val="8"/>
      <color rgb="FF000000"/>
      <name val="Arial Cyr"/>
      <family val="0"/>
    </font>
    <font>
      <b/>
      <sz val="14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>
      <alignment horizontal="left"/>
      <protection/>
    </xf>
    <xf numFmtId="0" fontId="31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 horizontal="left"/>
      <protection/>
    </xf>
    <xf numFmtId="0" fontId="32" fillId="20" borderId="0">
      <alignment/>
      <protection/>
    </xf>
    <xf numFmtId="0" fontId="32" fillId="0" borderId="0">
      <alignment horizontal="left" wrapText="1"/>
      <protection/>
    </xf>
    <xf numFmtId="0" fontId="32" fillId="0" borderId="0">
      <alignment/>
      <protection/>
    </xf>
    <xf numFmtId="49" fontId="33" fillId="0" borderId="0">
      <alignment shrinkToFit="1"/>
      <protection/>
    </xf>
    <xf numFmtId="0" fontId="34" fillId="0" borderId="0">
      <alignment horizontal="center" vertical="center" wrapText="1"/>
      <protection/>
    </xf>
    <xf numFmtId="0" fontId="34" fillId="0" borderId="0">
      <alignment/>
      <protection/>
    </xf>
    <xf numFmtId="0" fontId="32" fillId="0" borderId="0">
      <alignment horizontal="left"/>
      <protection/>
    </xf>
    <xf numFmtId="0" fontId="32" fillId="0" borderId="1">
      <alignment/>
      <protection/>
    </xf>
    <xf numFmtId="0" fontId="32" fillId="0" borderId="1">
      <alignment horizontal="right" shrinkToFit="1"/>
      <protection/>
    </xf>
    <xf numFmtId="0" fontId="32" fillId="0" borderId="2">
      <alignment horizontal="center" vertical="center" wrapText="1"/>
      <protection/>
    </xf>
    <xf numFmtId="0" fontId="32" fillId="0" borderId="3">
      <alignment/>
      <protection/>
    </xf>
    <xf numFmtId="0" fontId="32" fillId="20" borderId="4">
      <alignment/>
      <protection/>
    </xf>
    <xf numFmtId="0" fontId="32" fillId="20" borderId="1">
      <alignment/>
      <protection/>
    </xf>
    <xf numFmtId="0" fontId="32" fillId="21" borderId="2">
      <alignment vertical="top" wrapText="1"/>
      <protection/>
    </xf>
    <xf numFmtId="4" fontId="32" fillId="21" borderId="2">
      <alignment horizontal="right" vertical="top" shrinkToFit="1"/>
      <protection/>
    </xf>
    <xf numFmtId="0" fontId="32" fillId="0" borderId="3">
      <alignment vertical="top"/>
      <protection/>
    </xf>
    <xf numFmtId="0" fontId="32" fillId="0" borderId="0">
      <alignment vertical="top"/>
      <protection/>
    </xf>
    <xf numFmtId="0" fontId="32" fillId="0" borderId="2">
      <alignment vertical="top" wrapText="1"/>
      <protection/>
    </xf>
    <xf numFmtId="4" fontId="32" fillId="0" borderId="2">
      <alignment horizontal="right" vertical="top" shrinkToFit="1"/>
      <protection/>
    </xf>
    <xf numFmtId="0" fontId="32" fillId="0" borderId="0">
      <alignment wrapText="1"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5" fillId="28" borderId="5" applyNumberFormat="0" applyAlignment="0" applyProtection="0"/>
    <xf numFmtId="0" fontId="36" fillId="29" borderId="6" applyNumberFormat="0" applyAlignment="0" applyProtection="0"/>
    <xf numFmtId="0" fontId="37" fillId="29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0" borderId="11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  <xf numFmtId="0" fontId="2" fillId="32" borderId="0">
      <alignment/>
      <protection/>
    </xf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wrapText="1"/>
    </xf>
    <xf numFmtId="0" fontId="3" fillId="0" borderId="14" xfId="0" applyFont="1" applyBorder="1" applyAlignment="1">
      <alignment horizontal="left" vertical="center"/>
    </xf>
    <xf numFmtId="0" fontId="51" fillId="36" borderId="15" xfId="0" applyFont="1" applyFill="1" applyBorder="1" applyAlignment="1">
      <alignment wrapText="1"/>
    </xf>
    <xf numFmtId="0" fontId="50" fillId="36" borderId="0" xfId="0" applyFont="1" applyFill="1" applyAlignment="1">
      <alignment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/>
    </xf>
    <xf numFmtId="164" fontId="51" fillId="36" borderId="15" xfId="84" applyNumberFormat="1" applyFont="1" applyFill="1" applyBorder="1" applyAlignment="1">
      <alignment horizontal="right" vertical="center" wrapText="1"/>
    </xf>
    <xf numFmtId="0" fontId="51" fillId="36" borderId="0" xfId="0" applyFont="1" applyFill="1" applyAlignment="1">
      <alignment wrapText="1"/>
    </xf>
    <xf numFmtId="0" fontId="52" fillId="36" borderId="0" xfId="0" applyFont="1" applyFill="1" applyAlignment="1">
      <alignment wrapText="1"/>
    </xf>
    <xf numFmtId="0" fontId="52" fillId="0" borderId="0" xfId="0" applyFont="1" applyAlignment="1">
      <alignment wrapText="1"/>
    </xf>
    <xf numFmtId="0" fontId="53" fillId="0" borderId="0" xfId="0" applyFont="1" applyAlignment="1">
      <alignment/>
    </xf>
    <xf numFmtId="0" fontId="52" fillId="36" borderId="15" xfId="0" applyFont="1" applyFill="1" applyBorder="1" applyAlignment="1">
      <alignment wrapText="1"/>
    </xf>
    <xf numFmtId="164" fontId="52" fillId="36" borderId="15" xfId="84" applyNumberFormat="1" applyFont="1" applyFill="1" applyBorder="1" applyAlignment="1">
      <alignment horizontal="right" vertical="center" wrapText="1"/>
    </xf>
    <xf numFmtId="0" fontId="54" fillId="36" borderId="0" xfId="0" applyFont="1" applyFill="1" applyAlignment="1">
      <alignment/>
    </xf>
    <xf numFmtId="14" fontId="51" fillId="36" borderId="15" xfId="8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right" vertical="center"/>
    </xf>
    <xf numFmtId="0" fontId="51" fillId="36" borderId="15" xfId="0" applyFont="1" applyFill="1" applyBorder="1" applyAlignment="1">
      <alignment horizontal="center" vertical="center" wrapText="1"/>
    </xf>
    <xf numFmtId="164" fontId="51" fillId="36" borderId="15" xfId="0" applyNumberFormat="1" applyFont="1" applyFill="1" applyBorder="1" applyAlignment="1">
      <alignment vertical="center" wrapText="1"/>
    </xf>
    <xf numFmtId="0" fontId="51" fillId="36" borderId="15" xfId="0" applyFont="1" applyFill="1" applyBorder="1" applyAlignment="1">
      <alignment vertical="center" wrapText="1"/>
    </xf>
    <xf numFmtId="164" fontId="52" fillId="2" borderId="15" xfId="84" applyNumberFormat="1" applyFont="1" applyFill="1" applyBorder="1" applyAlignment="1">
      <alignment horizontal="right" vertical="center" wrapText="1"/>
    </xf>
    <xf numFmtId="164" fontId="52" fillId="2" borderId="15" xfId="0" applyNumberFormat="1" applyFont="1" applyFill="1" applyBorder="1" applyAlignment="1">
      <alignment vertical="center" wrapText="1"/>
    </xf>
    <xf numFmtId="164" fontId="51" fillId="2" borderId="15" xfId="84" applyNumberFormat="1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1" fillId="36" borderId="15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2" fillId="36" borderId="17" xfId="0" applyFont="1" applyFill="1" applyBorder="1" applyAlignment="1">
      <alignment horizontal="center" vertical="center" wrapText="1"/>
    </xf>
    <xf numFmtId="0" fontId="52" fillId="36" borderId="18" xfId="0" applyFont="1" applyFill="1" applyBorder="1" applyAlignment="1">
      <alignment horizontal="center" vertical="center" wrapText="1"/>
    </xf>
    <xf numFmtId="0" fontId="52" fillId="36" borderId="19" xfId="0" applyFont="1" applyFill="1" applyBorder="1" applyAlignment="1">
      <alignment horizontal="center" vertical="center" wrapText="1"/>
    </xf>
    <xf numFmtId="0" fontId="52" fillId="36" borderId="15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 wrapText="1"/>
    </xf>
    <xf numFmtId="0" fontId="51" fillId="36" borderId="20" xfId="0" applyFont="1" applyFill="1" applyBorder="1" applyAlignment="1">
      <alignment horizontal="center" vertical="center"/>
    </xf>
    <xf numFmtId="0" fontId="51" fillId="36" borderId="21" xfId="0" applyFont="1" applyFill="1" applyBorder="1" applyAlignment="1">
      <alignment horizontal="center" vertical="center"/>
    </xf>
    <xf numFmtId="0" fontId="51" fillId="36" borderId="22" xfId="0" applyFont="1" applyFill="1" applyBorder="1" applyAlignment="1">
      <alignment horizontal="center" vertical="center"/>
    </xf>
    <xf numFmtId="0" fontId="51" fillId="36" borderId="2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Акцент1" xfId="58"/>
    <cellStyle name="Акцент2" xfId="59"/>
    <cellStyle name="Акцент3" xfId="60"/>
    <cellStyle name="Акцент4" xfId="61"/>
    <cellStyle name="Акцент5" xfId="62"/>
    <cellStyle name="Акцент6" xfId="63"/>
    <cellStyle name="Ввод " xfId="64"/>
    <cellStyle name="Вывод" xfId="65"/>
    <cellStyle name="Вычисление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Итог" xfId="73"/>
    <cellStyle name="Контрольная ячейка" xfId="74"/>
    <cellStyle name="Название" xfId="75"/>
    <cellStyle name="Нейтральный" xfId="76"/>
    <cellStyle name="Обычный 2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18"/>
  <sheetViews>
    <sheetView tabSelected="1"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3" sqref="B13"/>
    </sheetView>
  </sheetViews>
  <sheetFormatPr defaultColWidth="9.140625" defaultRowHeight="15"/>
  <cols>
    <col min="1" max="1" width="26.7109375" style="2" customWidth="1"/>
    <col min="2" max="2" width="15.421875" style="2" customWidth="1"/>
    <col min="3" max="3" width="13.7109375" style="11" customWidth="1"/>
    <col min="4" max="4" width="12.140625" style="2" customWidth="1"/>
    <col min="5" max="5" width="14.8515625" style="2" customWidth="1"/>
    <col min="6" max="6" width="14.7109375" style="2" customWidth="1"/>
    <col min="7" max="7" width="12.28125" style="2" customWidth="1"/>
    <col min="8" max="8" width="14.00390625" style="2" customWidth="1"/>
    <col min="9" max="9" width="15.00390625" style="2" customWidth="1"/>
    <col min="10" max="10" width="13.140625" style="2" customWidth="1"/>
    <col min="11" max="11" width="14.00390625" style="2" customWidth="1"/>
    <col min="12" max="12" width="15.00390625" style="2" customWidth="1"/>
    <col min="13" max="13" width="13.140625" style="2" customWidth="1"/>
    <col min="14" max="14" width="15.00390625" style="2" customWidth="1"/>
    <col min="15" max="15" width="15.8515625" style="2" customWidth="1"/>
    <col min="16" max="16" width="13.140625" style="2" customWidth="1"/>
    <col min="17" max="17" width="14.8515625" style="2" customWidth="1"/>
    <col min="18" max="18" width="15.28125" style="2" customWidth="1"/>
    <col min="19" max="19" width="12.421875" style="2" customWidth="1"/>
    <col min="20" max="20" width="15.140625" style="2" customWidth="1"/>
    <col min="21" max="21" width="15.28125" style="2" customWidth="1"/>
    <col min="22" max="22" width="12.28125" style="2" customWidth="1"/>
    <col min="23" max="23" width="14.28125" style="2" customWidth="1"/>
    <col min="24" max="24" width="14.00390625" style="2" customWidth="1"/>
    <col min="25" max="25" width="12.8515625" style="1" customWidth="1"/>
    <col min="26" max="26" width="15.140625" style="1" hidden="1" customWidth="1"/>
    <col min="27" max="27" width="14.28125" style="1" hidden="1" customWidth="1"/>
    <col min="28" max="28" width="12.421875" style="1" hidden="1" customWidth="1"/>
    <col min="29" max="29" width="14.57421875" style="1" customWidth="1"/>
    <col min="30" max="30" width="14.28125" style="1" customWidth="1"/>
    <col min="31" max="31" width="12.57421875" style="1" customWidth="1"/>
    <col min="32" max="32" width="14.57421875" style="1" hidden="1" customWidth="1"/>
    <col min="33" max="33" width="14.00390625" style="1" hidden="1" customWidth="1"/>
    <col min="34" max="34" width="12.00390625" style="1" hidden="1" customWidth="1"/>
    <col min="35" max="35" width="14.28125" style="1" hidden="1" customWidth="1"/>
    <col min="36" max="36" width="14.00390625" style="1" hidden="1" customWidth="1"/>
    <col min="37" max="37" width="12.28125" style="1" hidden="1" customWidth="1"/>
    <col min="38" max="16384" width="9.140625" style="1" customWidth="1"/>
  </cols>
  <sheetData>
    <row r="2" ht="18.75">
      <c r="B2" s="12" t="s">
        <v>27</v>
      </c>
    </row>
    <row r="3" spans="1:37" ht="16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7" t="s">
        <v>21</v>
      </c>
      <c r="T3" s="3"/>
      <c r="U3" s="3"/>
      <c r="V3" s="17" t="s">
        <v>21</v>
      </c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s="5" customFormat="1" ht="15" customHeight="1">
      <c r="A4" s="26" t="s">
        <v>20</v>
      </c>
      <c r="B4" s="31" t="s">
        <v>6</v>
      </c>
      <c r="C4" s="31"/>
      <c r="D4" s="26" t="s">
        <v>11</v>
      </c>
      <c r="E4" s="31" t="s">
        <v>0</v>
      </c>
      <c r="F4" s="31"/>
      <c r="G4" s="26" t="s">
        <v>11</v>
      </c>
      <c r="H4" s="31" t="s">
        <v>22</v>
      </c>
      <c r="I4" s="31"/>
      <c r="J4" s="26" t="s">
        <v>11</v>
      </c>
      <c r="K4" s="31" t="s">
        <v>24</v>
      </c>
      <c r="L4" s="31"/>
      <c r="M4" s="26" t="s">
        <v>11</v>
      </c>
      <c r="N4" s="27" t="s">
        <v>25</v>
      </c>
      <c r="O4" s="28"/>
      <c r="P4" s="26" t="s">
        <v>11</v>
      </c>
      <c r="Q4" s="31" t="s">
        <v>1</v>
      </c>
      <c r="R4" s="31"/>
      <c r="S4" s="26" t="s">
        <v>11</v>
      </c>
      <c r="T4" s="31" t="s">
        <v>2</v>
      </c>
      <c r="U4" s="31"/>
      <c r="V4" s="26" t="s">
        <v>11</v>
      </c>
      <c r="W4" s="31" t="s">
        <v>7</v>
      </c>
      <c r="X4" s="31"/>
      <c r="Y4" s="36" t="s">
        <v>11</v>
      </c>
      <c r="Z4" s="33" t="s">
        <v>9</v>
      </c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5"/>
    </row>
    <row r="5" spans="1:37" s="5" customFormat="1" ht="65.25" customHeight="1">
      <c r="A5" s="26"/>
      <c r="B5" s="31"/>
      <c r="C5" s="31"/>
      <c r="D5" s="26"/>
      <c r="E5" s="31"/>
      <c r="F5" s="31"/>
      <c r="G5" s="26"/>
      <c r="H5" s="31"/>
      <c r="I5" s="31"/>
      <c r="J5" s="26"/>
      <c r="K5" s="31"/>
      <c r="L5" s="31"/>
      <c r="M5" s="26"/>
      <c r="N5" s="29"/>
      <c r="O5" s="30"/>
      <c r="P5" s="26"/>
      <c r="Q5" s="31"/>
      <c r="R5" s="31"/>
      <c r="S5" s="26"/>
      <c r="T5" s="31"/>
      <c r="U5" s="31"/>
      <c r="V5" s="26"/>
      <c r="W5" s="31"/>
      <c r="X5" s="31"/>
      <c r="Y5" s="37"/>
      <c r="Z5" s="31" t="s">
        <v>8</v>
      </c>
      <c r="AA5" s="31"/>
      <c r="AB5" s="26" t="s">
        <v>11</v>
      </c>
      <c r="AC5" s="31" t="s">
        <v>3</v>
      </c>
      <c r="AD5" s="31"/>
      <c r="AE5" s="26" t="s">
        <v>11</v>
      </c>
      <c r="AF5" s="31" t="s">
        <v>4</v>
      </c>
      <c r="AG5" s="31"/>
      <c r="AH5" s="26" t="s">
        <v>11</v>
      </c>
      <c r="AI5" s="31" t="s">
        <v>5</v>
      </c>
      <c r="AJ5" s="31"/>
      <c r="AK5" s="26" t="s">
        <v>11</v>
      </c>
    </row>
    <row r="6" spans="1:37" s="5" customFormat="1" ht="46.5" customHeight="1">
      <c r="A6" s="26"/>
      <c r="B6" s="25" t="s">
        <v>26</v>
      </c>
      <c r="C6" s="16" t="s">
        <v>28</v>
      </c>
      <c r="D6" s="26"/>
      <c r="E6" s="25" t="s">
        <v>26</v>
      </c>
      <c r="F6" s="16" t="s">
        <v>28</v>
      </c>
      <c r="G6" s="26"/>
      <c r="H6" s="25" t="s">
        <v>26</v>
      </c>
      <c r="I6" s="16" t="s">
        <v>28</v>
      </c>
      <c r="J6" s="26"/>
      <c r="K6" s="25" t="s">
        <v>26</v>
      </c>
      <c r="L6" s="16" t="s">
        <v>28</v>
      </c>
      <c r="M6" s="26"/>
      <c r="N6" s="25" t="s">
        <v>26</v>
      </c>
      <c r="O6" s="16" t="s">
        <v>28</v>
      </c>
      <c r="P6" s="26"/>
      <c r="Q6" s="25" t="s">
        <v>26</v>
      </c>
      <c r="R6" s="16" t="s">
        <v>28</v>
      </c>
      <c r="S6" s="26"/>
      <c r="T6" s="25" t="s">
        <v>26</v>
      </c>
      <c r="U6" s="16" t="s">
        <v>28</v>
      </c>
      <c r="V6" s="26"/>
      <c r="W6" s="25" t="s">
        <v>26</v>
      </c>
      <c r="X6" s="16" t="s">
        <v>28</v>
      </c>
      <c r="Y6" s="38"/>
      <c r="Z6" s="18" t="s">
        <v>12</v>
      </c>
      <c r="AA6" s="16" t="s">
        <v>23</v>
      </c>
      <c r="AB6" s="26"/>
      <c r="AC6" s="25" t="s">
        <v>26</v>
      </c>
      <c r="AD6" s="16" t="s">
        <v>28</v>
      </c>
      <c r="AE6" s="26"/>
      <c r="AF6" s="18" t="s">
        <v>12</v>
      </c>
      <c r="AG6" s="16" t="s">
        <v>23</v>
      </c>
      <c r="AH6" s="26"/>
      <c r="AI6" s="18" t="s">
        <v>12</v>
      </c>
      <c r="AJ6" s="16" t="s">
        <v>23</v>
      </c>
      <c r="AK6" s="26"/>
    </row>
    <row r="7" spans="1:37" s="5" customFormat="1" ht="21" customHeight="1">
      <c r="A7" s="6">
        <v>1</v>
      </c>
      <c r="B7" s="6">
        <v>2</v>
      </c>
      <c r="C7" s="7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18">
        <v>8</v>
      </c>
      <c r="L7" s="18">
        <v>9</v>
      </c>
      <c r="M7" s="18">
        <v>10</v>
      </c>
      <c r="N7" s="24">
        <v>11</v>
      </c>
      <c r="O7" s="24">
        <v>12</v>
      </c>
      <c r="P7" s="24">
        <v>13</v>
      </c>
      <c r="Q7" s="6">
        <v>14</v>
      </c>
      <c r="R7" s="6">
        <v>15</v>
      </c>
      <c r="S7" s="6">
        <v>16</v>
      </c>
      <c r="T7" s="6">
        <v>17</v>
      </c>
      <c r="U7" s="6">
        <v>18</v>
      </c>
      <c r="V7" s="6">
        <v>19</v>
      </c>
      <c r="W7" s="6">
        <v>20</v>
      </c>
      <c r="X7" s="7">
        <v>21</v>
      </c>
      <c r="Y7" s="6">
        <v>22</v>
      </c>
      <c r="Z7" s="6">
        <v>20</v>
      </c>
      <c r="AA7" s="6">
        <v>21</v>
      </c>
      <c r="AB7" s="6">
        <v>22</v>
      </c>
      <c r="AC7" s="6">
        <v>23</v>
      </c>
      <c r="AD7" s="6">
        <v>24</v>
      </c>
      <c r="AE7" s="6">
        <v>25</v>
      </c>
      <c r="AF7" s="6">
        <v>26</v>
      </c>
      <c r="AG7" s="7">
        <v>27</v>
      </c>
      <c r="AH7" s="6">
        <v>28</v>
      </c>
      <c r="AI7" s="6">
        <v>29</v>
      </c>
      <c r="AJ7" s="6">
        <v>30</v>
      </c>
      <c r="AK7" s="6">
        <v>31</v>
      </c>
    </row>
    <row r="8" spans="1:37" s="5" customFormat="1" ht="15.75">
      <c r="A8" s="20" t="s">
        <v>13</v>
      </c>
      <c r="B8" s="21">
        <f>E8+H8+Q8+T8+W8+K8+N8</f>
        <v>106.6</v>
      </c>
      <c r="C8" s="22">
        <f>F8+I8+R8+U8+X8+L8+O8</f>
        <v>97.1</v>
      </c>
      <c r="D8" s="23">
        <f>IF(B8=0," ",IF(C8/B8*100&gt;200,"св.200",C8/B8))</f>
        <v>0.9108818011257036</v>
      </c>
      <c r="E8" s="19">
        <v>51.4</v>
      </c>
      <c r="F8" s="19">
        <v>40.4</v>
      </c>
      <c r="G8" s="23">
        <f aca="true" t="shared" si="0" ref="G8:G15">IF(E8=0," ",IF(F8/E8*100&gt;200,"св.200",F8/E8))</f>
        <v>0.7859922178988327</v>
      </c>
      <c r="H8" s="19">
        <v>28.8</v>
      </c>
      <c r="I8" s="19">
        <v>27.2</v>
      </c>
      <c r="J8" s="23">
        <f>I8/H8*100</f>
        <v>94.44444444444444</v>
      </c>
      <c r="K8" s="19">
        <v>19</v>
      </c>
      <c r="L8" s="19">
        <v>18.6</v>
      </c>
      <c r="M8" s="23">
        <f aca="true" t="shared" si="1" ref="M8:M15">IF(K8=0," ",IF(L8/K8*100&gt;200,"св.200",L8/K8))</f>
        <v>0.9789473684210527</v>
      </c>
      <c r="N8" s="8">
        <v>7.1</v>
      </c>
      <c r="O8" s="8">
        <v>10.9</v>
      </c>
      <c r="P8" s="23">
        <f>O8/N8*100</f>
        <v>153.5211267605634</v>
      </c>
      <c r="Q8" s="8"/>
      <c r="R8" s="19"/>
      <c r="S8" s="23" t="str">
        <f>IF(Q8=0," ",IF(R8/Q8*100&gt;200,"св.200",R8/Q8))</f>
        <v> </v>
      </c>
      <c r="T8" s="8"/>
      <c r="U8" s="8"/>
      <c r="V8" s="23" t="str">
        <f>IF(T8=0," ",IF(U8/T8*100&gt;200,"св.200",U8/T8))</f>
        <v> </v>
      </c>
      <c r="W8" s="8">
        <v>0.3</v>
      </c>
      <c r="X8" s="8"/>
      <c r="Y8" s="23">
        <f>X8/W8*100</f>
        <v>0</v>
      </c>
      <c r="Z8" s="8"/>
      <c r="AA8" s="19"/>
      <c r="AB8" s="8"/>
      <c r="AC8" s="8">
        <v>0.3</v>
      </c>
      <c r="AD8" s="19"/>
      <c r="AE8" s="23">
        <f>AD8/AC8*100</f>
        <v>0</v>
      </c>
      <c r="AF8" s="8"/>
      <c r="AG8" s="19"/>
      <c r="AH8" s="8"/>
      <c r="AI8" s="19"/>
      <c r="AJ8" s="19"/>
      <c r="AK8" s="8"/>
    </row>
    <row r="9" spans="1:37" s="5" customFormat="1" ht="31.5">
      <c r="A9" s="4" t="s">
        <v>14</v>
      </c>
      <c r="B9" s="21"/>
      <c r="C9" s="22"/>
      <c r="D9" s="23"/>
      <c r="E9" s="19"/>
      <c r="F9" s="19"/>
      <c r="G9" s="23" t="str">
        <f t="shared" si="0"/>
        <v> </v>
      </c>
      <c r="H9" s="8"/>
      <c r="I9" s="19"/>
      <c r="J9" s="23"/>
      <c r="K9" s="19"/>
      <c r="L9" s="19"/>
      <c r="M9" s="23" t="str">
        <f t="shared" si="1"/>
        <v> </v>
      </c>
      <c r="N9" s="8"/>
      <c r="O9" s="8"/>
      <c r="P9" s="23"/>
      <c r="Q9" s="8"/>
      <c r="R9" s="19"/>
      <c r="S9" s="23"/>
      <c r="T9" s="8"/>
      <c r="U9" s="8"/>
      <c r="V9" s="23"/>
      <c r="W9" s="8"/>
      <c r="X9" s="19"/>
      <c r="Y9" s="23"/>
      <c r="Z9" s="8"/>
      <c r="AA9" s="19"/>
      <c r="AB9" s="8"/>
      <c r="AC9" s="8"/>
      <c r="AD9" s="19"/>
      <c r="AE9" s="23"/>
      <c r="AF9" s="8"/>
      <c r="AG9" s="19"/>
      <c r="AH9" s="8"/>
      <c r="AI9" s="19"/>
      <c r="AJ9" s="19"/>
      <c r="AK9" s="8"/>
    </row>
    <row r="10" spans="1:37" s="5" customFormat="1" ht="15.75">
      <c r="A10" s="4" t="s">
        <v>10</v>
      </c>
      <c r="B10" s="21">
        <f aca="true" t="shared" si="2" ref="B10:C13">E10+H10+Q10+T10+W10+K10</f>
        <v>394.4</v>
      </c>
      <c r="C10" s="22">
        <f t="shared" si="2"/>
        <v>314.4</v>
      </c>
      <c r="D10" s="23">
        <f aca="true" t="shared" si="3" ref="D10:D15">C10/B10*100</f>
        <v>79.71602434077079</v>
      </c>
      <c r="E10" s="19">
        <v>67.7</v>
      </c>
      <c r="F10" s="19">
        <v>39.1</v>
      </c>
      <c r="G10" s="23">
        <f t="shared" si="0"/>
        <v>0.5775480059084195</v>
      </c>
      <c r="H10" s="8"/>
      <c r="I10" s="19"/>
      <c r="J10" s="23"/>
      <c r="K10" s="19">
        <v>19</v>
      </c>
      <c r="L10" s="19">
        <v>18.6</v>
      </c>
      <c r="M10" s="23">
        <f t="shared" si="1"/>
        <v>0.9789473684210527</v>
      </c>
      <c r="N10" s="8"/>
      <c r="O10" s="8"/>
      <c r="P10" s="23"/>
      <c r="Q10" s="19">
        <v>124.2</v>
      </c>
      <c r="R10" s="19">
        <v>104</v>
      </c>
      <c r="S10" s="23">
        <f aca="true" t="shared" si="4" ref="S10:S15">R10/Q10*100</f>
        <v>83.73590982286633</v>
      </c>
      <c r="T10" s="8">
        <v>183.5</v>
      </c>
      <c r="U10" s="8">
        <v>152.7</v>
      </c>
      <c r="V10" s="23">
        <f aca="true" t="shared" si="5" ref="V10:V15">U10/T10*100</f>
        <v>83.21525885558583</v>
      </c>
      <c r="W10" s="8"/>
      <c r="X10" s="19"/>
      <c r="Y10" s="23"/>
      <c r="Z10" s="8"/>
      <c r="AA10" s="19"/>
      <c r="AB10" s="8"/>
      <c r="AC10" s="8"/>
      <c r="AD10" s="19"/>
      <c r="AE10" s="23"/>
      <c r="AF10" s="8"/>
      <c r="AG10" s="19"/>
      <c r="AH10" s="8"/>
      <c r="AI10" s="19"/>
      <c r="AJ10" s="19"/>
      <c r="AK10" s="8"/>
    </row>
    <row r="11" spans="1:37" s="5" customFormat="1" ht="15.75">
      <c r="A11" s="4" t="s">
        <v>15</v>
      </c>
      <c r="B11" s="21">
        <f t="shared" si="2"/>
        <v>41.3</v>
      </c>
      <c r="C11" s="22">
        <f t="shared" si="2"/>
        <v>54.3</v>
      </c>
      <c r="D11" s="23">
        <f t="shared" si="3"/>
        <v>131.47699757869248</v>
      </c>
      <c r="E11" s="19">
        <v>0.5</v>
      </c>
      <c r="F11" s="19">
        <v>0.9</v>
      </c>
      <c r="G11" s="23">
        <f t="shared" si="0"/>
        <v>1.8</v>
      </c>
      <c r="H11" s="8"/>
      <c r="I11" s="19"/>
      <c r="J11" s="23"/>
      <c r="K11" s="8"/>
      <c r="L11" s="19"/>
      <c r="M11" s="23" t="str">
        <f t="shared" si="1"/>
        <v> </v>
      </c>
      <c r="N11" s="8"/>
      <c r="O11" s="8"/>
      <c r="P11" s="23"/>
      <c r="Q11" s="19">
        <v>8.2</v>
      </c>
      <c r="R11" s="19">
        <v>21</v>
      </c>
      <c r="S11" s="23">
        <f t="shared" si="4"/>
        <v>256.0975609756098</v>
      </c>
      <c r="T11" s="8">
        <v>32.6</v>
      </c>
      <c r="U11" s="8">
        <v>32.4</v>
      </c>
      <c r="V11" s="23">
        <f t="shared" si="5"/>
        <v>99.38650306748465</v>
      </c>
      <c r="W11" s="8"/>
      <c r="X11" s="19"/>
      <c r="Y11" s="23"/>
      <c r="Z11" s="8"/>
      <c r="AA11" s="19"/>
      <c r="AB11" s="8"/>
      <c r="AC11" s="8"/>
      <c r="AD11" s="19"/>
      <c r="AE11" s="23"/>
      <c r="AF11" s="8"/>
      <c r="AG11" s="19"/>
      <c r="AH11" s="8"/>
      <c r="AI11" s="19"/>
      <c r="AJ11" s="19"/>
      <c r="AK11" s="8"/>
    </row>
    <row r="12" spans="1:37" s="5" customFormat="1" ht="15.75">
      <c r="A12" s="4" t="s">
        <v>16</v>
      </c>
      <c r="B12" s="21">
        <f t="shared" si="2"/>
        <v>302.29999999999995</v>
      </c>
      <c r="C12" s="22">
        <f t="shared" si="2"/>
        <v>151</v>
      </c>
      <c r="D12" s="23">
        <f t="shared" si="3"/>
        <v>49.95038041680451</v>
      </c>
      <c r="E12" s="19">
        <v>0.3</v>
      </c>
      <c r="F12" s="19">
        <v>0.3</v>
      </c>
      <c r="G12" s="23">
        <f t="shared" si="0"/>
        <v>1</v>
      </c>
      <c r="H12" s="8"/>
      <c r="I12" s="19"/>
      <c r="J12" s="23"/>
      <c r="K12" s="8"/>
      <c r="L12" s="19"/>
      <c r="M12" s="23" t="str">
        <f t="shared" si="1"/>
        <v> </v>
      </c>
      <c r="N12" s="8"/>
      <c r="O12" s="8"/>
      <c r="P12" s="23"/>
      <c r="Q12" s="19">
        <v>40.1</v>
      </c>
      <c r="R12" s="19">
        <v>39.3</v>
      </c>
      <c r="S12" s="23">
        <f t="shared" si="4"/>
        <v>98.00498753117206</v>
      </c>
      <c r="T12" s="8">
        <v>261.9</v>
      </c>
      <c r="U12" s="8">
        <v>111.4</v>
      </c>
      <c r="V12" s="23">
        <f t="shared" si="5"/>
        <v>42.53531882397862</v>
      </c>
      <c r="W12" s="8"/>
      <c r="X12" s="19"/>
      <c r="Y12" s="23"/>
      <c r="Z12" s="8"/>
      <c r="AA12" s="19"/>
      <c r="AB12" s="8"/>
      <c r="AC12" s="8"/>
      <c r="AD12" s="19"/>
      <c r="AE12" s="23"/>
      <c r="AF12" s="8"/>
      <c r="AG12" s="19"/>
      <c r="AH12" s="8"/>
      <c r="AI12" s="19"/>
      <c r="AJ12" s="19"/>
      <c r="AK12" s="8"/>
    </row>
    <row r="13" spans="1:37" s="5" customFormat="1" ht="15.75">
      <c r="A13" s="4" t="s">
        <v>17</v>
      </c>
      <c r="B13" s="21">
        <f t="shared" si="2"/>
        <v>72.6</v>
      </c>
      <c r="C13" s="22">
        <f t="shared" si="2"/>
        <v>69.2</v>
      </c>
      <c r="D13" s="23">
        <f t="shared" si="3"/>
        <v>95.3168044077135</v>
      </c>
      <c r="E13" s="19">
        <v>0.2</v>
      </c>
      <c r="F13" s="19">
        <v>0.3</v>
      </c>
      <c r="G13" s="23">
        <f>F13/E13*100</f>
        <v>149.99999999999997</v>
      </c>
      <c r="H13" s="8"/>
      <c r="I13" s="19"/>
      <c r="J13" s="23"/>
      <c r="K13" s="8"/>
      <c r="L13" s="19"/>
      <c r="M13" s="23" t="str">
        <f t="shared" si="1"/>
        <v> </v>
      </c>
      <c r="N13" s="8"/>
      <c r="O13" s="8"/>
      <c r="P13" s="23"/>
      <c r="Q13" s="19">
        <v>4.6</v>
      </c>
      <c r="R13" s="19">
        <v>5.5</v>
      </c>
      <c r="S13" s="23"/>
      <c r="T13" s="8">
        <v>67.8</v>
      </c>
      <c r="U13" s="8">
        <v>63.4</v>
      </c>
      <c r="V13" s="23">
        <f t="shared" si="5"/>
        <v>93.5103244837758</v>
      </c>
      <c r="W13" s="8"/>
      <c r="X13" s="19"/>
      <c r="Y13" s="23"/>
      <c r="Z13" s="8"/>
      <c r="AA13" s="19"/>
      <c r="AB13" s="8"/>
      <c r="AC13" s="8"/>
      <c r="AD13" s="19"/>
      <c r="AE13" s="23"/>
      <c r="AF13" s="8"/>
      <c r="AG13" s="19"/>
      <c r="AH13" s="8"/>
      <c r="AI13" s="19"/>
      <c r="AJ13" s="19"/>
      <c r="AK13" s="8"/>
    </row>
    <row r="14" spans="1:37" s="15" customFormat="1" ht="15.75">
      <c r="A14" s="13" t="s">
        <v>19</v>
      </c>
      <c r="B14" s="21">
        <f>SUM(B10:B13)</f>
        <v>810.6</v>
      </c>
      <c r="C14" s="21">
        <f>SUM(C10:C13)</f>
        <v>588.9000000000001</v>
      </c>
      <c r="D14" s="21">
        <f t="shared" si="3"/>
        <v>72.6498889711325</v>
      </c>
      <c r="E14" s="21">
        <f>SUM(E10:E13)</f>
        <v>68.7</v>
      </c>
      <c r="F14" s="21">
        <f>SUM(F10:F13)</f>
        <v>40.599999999999994</v>
      </c>
      <c r="G14" s="21">
        <f t="shared" si="0"/>
        <v>0.5909752547307131</v>
      </c>
      <c r="H14" s="21">
        <f>SUM(H10:H13)</f>
        <v>0</v>
      </c>
      <c r="I14" s="21">
        <f>SUM(I10:I13)</f>
        <v>0</v>
      </c>
      <c r="J14" s="21"/>
      <c r="K14" s="21">
        <f>SUM(K10:K13)</f>
        <v>19</v>
      </c>
      <c r="L14" s="21">
        <f>SUM(L10:L13)</f>
        <v>18.6</v>
      </c>
      <c r="M14" s="21">
        <f t="shared" si="1"/>
        <v>0.9789473684210527</v>
      </c>
      <c r="N14" s="21">
        <f>SUM(N10:N13)</f>
        <v>0</v>
      </c>
      <c r="O14" s="21">
        <f>SUM(O10:O13)</f>
        <v>0</v>
      </c>
      <c r="P14" s="21"/>
      <c r="Q14" s="21">
        <f>SUM(Q10:Q13)</f>
        <v>177.1</v>
      </c>
      <c r="R14" s="21">
        <f>SUM(R10:R13)</f>
        <v>169.8</v>
      </c>
      <c r="S14" s="21">
        <f t="shared" si="4"/>
        <v>95.8780350084698</v>
      </c>
      <c r="T14" s="21">
        <f>SUM(T10:T13)</f>
        <v>545.8</v>
      </c>
      <c r="U14" s="21">
        <f>SUM(U10:U13)</f>
        <v>359.9</v>
      </c>
      <c r="V14" s="21">
        <f t="shared" si="5"/>
        <v>65.93990472700622</v>
      </c>
      <c r="W14" s="21">
        <f>SUM(W10:W13)</f>
        <v>0</v>
      </c>
      <c r="X14" s="21">
        <f>SUM(X10:X13)</f>
        <v>0</v>
      </c>
      <c r="Y14" s="21" t="str">
        <f>IF(W14=0," ",IF(X14/W14*100&gt;200,"св.200",X14/W14))</f>
        <v> </v>
      </c>
      <c r="Z14" s="21">
        <f>SUM(Z10:Z13)</f>
        <v>0</v>
      </c>
      <c r="AA14" s="21">
        <f>SUM(AA10:AA13)</f>
        <v>0</v>
      </c>
      <c r="AB14" s="21" t="str">
        <f>IF(Z14=0," ",IF(AA14/Z14*100&gt;200,"св.200",AA14/Z14))</f>
        <v> </v>
      </c>
      <c r="AC14" s="21">
        <f>SUM(AC10:AC13)</f>
        <v>0</v>
      </c>
      <c r="AD14" s="21">
        <f>SUM(AD10:AD13)</f>
        <v>0</v>
      </c>
      <c r="AE14" s="21" t="str">
        <f>IF(AC14=0," ",IF(AD14/AC14*100&gt;200,"св.200",AD14/AC14))</f>
        <v> </v>
      </c>
      <c r="AF14" s="14">
        <f>SUM(AF10:AF13)</f>
        <v>0</v>
      </c>
      <c r="AG14" s="14">
        <f>SUM(AG10:AG13)</f>
        <v>0</v>
      </c>
      <c r="AH14" s="14" t="str">
        <f>IF(AF14=0," ",IF(AG14/AF14*100&gt;200,"св.200",AG14/AF14))</f>
        <v> </v>
      </c>
      <c r="AI14" s="14">
        <f>SUM(AI10:AI13)</f>
        <v>0</v>
      </c>
      <c r="AJ14" s="14">
        <f>SUM(AJ10:AJ13)</f>
        <v>0</v>
      </c>
      <c r="AK14" s="14" t="str">
        <f>IF(AI14=0," ",IF(AJ14/AI14*100&gt;200,"св.200",AJ14/AI14))</f>
        <v> </v>
      </c>
    </row>
    <row r="15" spans="1:37" s="15" customFormat="1" ht="15.75">
      <c r="A15" s="13" t="s">
        <v>18</v>
      </c>
      <c r="B15" s="21">
        <f>B8+B14</f>
        <v>917.2</v>
      </c>
      <c r="C15" s="21">
        <f>C8+C14</f>
        <v>686.0000000000001</v>
      </c>
      <c r="D15" s="21">
        <f t="shared" si="3"/>
        <v>74.79284779764501</v>
      </c>
      <c r="E15" s="21">
        <f>E8+E14</f>
        <v>120.1</v>
      </c>
      <c r="F15" s="21">
        <f>F8+F14</f>
        <v>81</v>
      </c>
      <c r="G15" s="21">
        <f t="shared" si="0"/>
        <v>0.6744379683597003</v>
      </c>
      <c r="H15" s="21">
        <f>H8+H14</f>
        <v>28.8</v>
      </c>
      <c r="I15" s="21">
        <f>I8+I14</f>
        <v>27.2</v>
      </c>
      <c r="J15" s="21">
        <f>I15/H15*100</f>
        <v>94.44444444444444</v>
      </c>
      <c r="K15" s="21">
        <f>K8+K14</f>
        <v>38</v>
      </c>
      <c r="L15" s="21">
        <f>L8+L14</f>
        <v>37.2</v>
      </c>
      <c r="M15" s="21">
        <f t="shared" si="1"/>
        <v>0.9789473684210527</v>
      </c>
      <c r="N15" s="21">
        <f>N8+N14</f>
        <v>7.1</v>
      </c>
      <c r="O15" s="21">
        <f>O8+O14</f>
        <v>10.9</v>
      </c>
      <c r="P15" s="21">
        <f>O15/N15*100</f>
        <v>153.5211267605634</v>
      </c>
      <c r="Q15" s="21">
        <f>Q8+Q14</f>
        <v>177.1</v>
      </c>
      <c r="R15" s="21">
        <f>R8+R14</f>
        <v>169.8</v>
      </c>
      <c r="S15" s="21">
        <f t="shared" si="4"/>
        <v>95.8780350084698</v>
      </c>
      <c r="T15" s="21">
        <f>T8+T14</f>
        <v>545.8</v>
      </c>
      <c r="U15" s="21">
        <f>U8+U14</f>
        <v>359.9</v>
      </c>
      <c r="V15" s="21">
        <f t="shared" si="5"/>
        <v>65.93990472700622</v>
      </c>
      <c r="W15" s="21">
        <f>W8+W14</f>
        <v>0.3</v>
      </c>
      <c r="X15" s="21">
        <f>X8+X14</f>
        <v>0</v>
      </c>
      <c r="Y15" s="21"/>
      <c r="Z15" s="21">
        <f>Z8+Z14</f>
        <v>0</v>
      </c>
      <c r="AA15" s="21">
        <f>AA8+AA14</f>
        <v>0</v>
      </c>
      <c r="AB15" s="21" t="str">
        <f>IF(Z15=0," ",IF(AA15/Z15*100&gt;200,"св.200",AA15/Z15))</f>
        <v> </v>
      </c>
      <c r="AC15" s="21">
        <f>AC8+AC14</f>
        <v>0.3</v>
      </c>
      <c r="AD15" s="21">
        <f>AD8+AD14</f>
        <v>0</v>
      </c>
      <c r="AE15" s="21">
        <f>AD15/AC15*100</f>
        <v>0</v>
      </c>
      <c r="AF15" s="14">
        <f>AF8+AF14</f>
        <v>0</v>
      </c>
      <c r="AG15" s="14">
        <f>AG8+AG14</f>
        <v>0</v>
      </c>
      <c r="AH15" s="14"/>
      <c r="AI15" s="14">
        <f>AI8+AI14</f>
        <v>0</v>
      </c>
      <c r="AJ15" s="14">
        <f>AJ8+AJ14</f>
        <v>0</v>
      </c>
      <c r="AK15" s="14"/>
    </row>
    <row r="16" spans="1:24" s="5" customFormat="1" ht="15.75">
      <c r="A16" s="9"/>
      <c r="B16" s="9"/>
      <c r="C16" s="1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8" spans="1:7" ht="36.75" customHeight="1">
      <c r="A18" s="32"/>
      <c r="B18" s="32"/>
      <c r="C18" s="32"/>
      <c r="D18" s="32"/>
      <c r="E18" s="32"/>
      <c r="F18" s="32"/>
      <c r="G18" s="32"/>
    </row>
  </sheetData>
  <sheetProtection/>
  <mergeCells count="27">
    <mergeCell ref="AE5:AE6"/>
    <mergeCell ref="Y4:Y6"/>
    <mergeCell ref="AC5:AD5"/>
    <mergeCell ref="Q4:R5"/>
    <mergeCell ref="W4:X5"/>
    <mergeCell ref="T4:U5"/>
    <mergeCell ref="S4:S6"/>
    <mergeCell ref="A18:G18"/>
    <mergeCell ref="AK5:AK6"/>
    <mergeCell ref="Z5:AA5"/>
    <mergeCell ref="AB5:AB6"/>
    <mergeCell ref="V4:V6"/>
    <mergeCell ref="Z4:AK4"/>
    <mergeCell ref="D4:D6"/>
    <mergeCell ref="B4:C5"/>
    <mergeCell ref="J4:J6"/>
    <mergeCell ref="M4:M6"/>
    <mergeCell ref="A4:A6"/>
    <mergeCell ref="G4:G6"/>
    <mergeCell ref="N4:O5"/>
    <mergeCell ref="P4:P6"/>
    <mergeCell ref="AI5:AJ5"/>
    <mergeCell ref="H4:I5"/>
    <mergeCell ref="E4:F5"/>
    <mergeCell ref="K4:L5"/>
    <mergeCell ref="AH5:AH6"/>
    <mergeCell ref="AF5:AG5"/>
  </mergeCells>
  <printOptions/>
  <pageMargins left="0.2755905511811024" right="0.26" top="0.4724409448818898" bottom="0.7480314960629921" header="0.2362204724409449" footer="0.31496062992125984"/>
  <pageSetup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Баканова Ирина Владимировна</dc:creator>
  <cp:keywords/>
  <dc:description/>
  <cp:lastModifiedBy>+__+</cp:lastModifiedBy>
  <cp:lastPrinted>2020-07-20T10:50:11Z</cp:lastPrinted>
  <dcterms:created xsi:type="dcterms:W3CDTF">2014-06-09T12:14:06Z</dcterms:created>
  <dcterms:modified xsi:type="dcterms:W3CDTF">2021-02-02T10:50:57Z</dcterms:modified>
  <cp:category/>
  <cp:version/>
  <cp:contentType/>
  <cp:contentStatus/>
</cp:coreProperties>
</file>