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996" windowWidth="11688" windowHeight="5976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<sst xmlns="http://schemas.openxmlformats.org/spreadsheetml/2006/main" count="136" uniqueCount="126">
  <si>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</si>
  <si>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</si>
  <si>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</si>
  <si>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</si>
  <si>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</si>
  <si>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</si>
  <si>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</si>
  <si>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</si>
  <si>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</si>
  <si>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</si>
  <si>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</si>
  <si>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</si>
  <si>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</si>
  <si>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</si>
  <si>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</si>
  <si>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</si>
  <si>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</si>
  <si>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</si>
  <si>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</si>
  <si>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</si>
  <si>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</si>
  <si>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</si>
  <si>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</si>
  <si>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</si>
  <si>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</si>
  <si>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</si>
  <si>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</si>
  <si>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</si>
  <si>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</si>
  <si>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</si>
  <si>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</si>
  <si>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</si>
  <si>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</si>
  <si>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</si>
  <si>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</si>
  <si>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</si>
  <si>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</si>
  <si>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</si>
  <si>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</si>
  <si>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</si>
  <si>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</si>
  <si>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</si>
  <si>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</si>
  <si>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</si>
  <si>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</si>
  <si>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</si>
  <si>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</si>
  <si>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</si>
  <si>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</si>
  <si>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</si>
  <si>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</si>
  <si>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</si>
  <si>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</si>
  <si>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</si>
  <si>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</si>
  <si>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</si>
  <si>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</si>
  <si>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</si>
  <si>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</si>
  <si>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</si>
  <si>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</si>
  <si>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</si>
  <si>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</si>
  <si>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</si>
  <si>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</si>
  <si>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</si>
  <si>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</si>
  <si>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</si>
  <si>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</si>
  <si>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</si>
  <si>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</si>
  <si>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</si>
  <si>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</si>
  <si>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</si>
  <si>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</si>
  <si>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</si>
  <si>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</si>
  <si>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</si>
  <si>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</si>
  <si>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</si>
  <si>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</si>
  <si>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</si>
  <si>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</si>
  <si>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</si>
  <si>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</si>
  <si>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</si>
  <si>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</si>
  <si>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</si>
  <si>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</si>
  <si>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</si>
  <si>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</si>
  <si>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</si>
  <si>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</si>
  <si>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</si>
  <si>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</si>
  <si>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</si>
  <si>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</si>
  <si>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</si>
  <si>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</si>
  <si>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</si>
  <si>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</si>
  <si>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Организация культурно-массовых мероприятий на территории городского поселения</t>
  </si>
  <si>
    <t>Землеустройство, территориальное планирование и градостроительное зонирование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</si>
  <si>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</si>
  <si>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</si>
  <si>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</si>
  <si>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</si>
  <si>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</t>
  </si>
  <si>
    <t>Развитие градостроительной деятельности Верхнеландеховского муниципального района</t>
  </si>
  <si>
    <t xml:space="preserve"> 000 0105 0000000000 000</t>
  </si>
  <si>
    <t>Исполнение бюджетных назначений по расходам в 2019 году, динамика исполнения расходной части в 2018-2019 годах</t>
  </si>
  <si>
    <t>план на 2019 год</t>
  </si>
  <si>
    <t>динамика расходов 2019/2018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</si>
  <si>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</si>
  <si>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</si>
  <si>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</si>
  <si>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 xml:space="preserve">динамика расходов 2019/2018 </t>
  </si>
  <si>
    <t>Планировка территории городского поселения</t>
  </si>
  <si>
    <t>Контрольно счетная комиссия Верхнеландеховского муниципального района</t>
  </si>
  <si>
    <t>Расходы на техническое обслуживание газопроводов, сооружений на них, газового оборудования и оказиние услуг аварийно-диспетчерских служб</t>
  </si>
  <si>
    <t>исполнено на 01.10.2019</t>
  </si>
  <si>
    <t>по состоянию на 01.10.2019</t>
  </si>
  <si>
    <t>% исполнения на 01.10.2019</t>
  </si>
  <si>
    <t xml:space="preserve">исполнено на 01.10.2018 </t>
  </si>
  <si>
    <t>Мероприятия по энергосбережению и повышению энергетической эффективности</t>
  </si>
  <si>
    <t>исполнено на 01.10.2018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</si>
</sst>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wrapText="1"/>
      <protection/>
    </xf>
    <xf numFmtId="49" fontId="28" fillId="0" borderId="2">
      <alignment horizontal="center" wrapText="1"/>
      <protection/>
    </xf>
    <xf numFmtId="49" fontId="28" fillId="0" borderId="3">
      <alignment horizontal="center"/>
      <protection/>
    </xf>
    <xf numFmtId="4" fontId="28" fillId="0" borderId="3">
      <alignment horizontal="right"/>
      <protection/>
    </xf>
    <xf numFmtId="0" fontId="28" fillId="0" borderId="4">
      <alignment horizontal="left" wrapText="1"/>
      <protection/>
    </xf>
    <xf numFmtId="0" fontId="29" fillId="0" borderId="5">
      <alignment horizontal="left" wrapText="1"/>
      <protection/>
    </xf>
    <xf numFmtId="0" fontId="28" fillId="0" borderId="6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8" borderId="13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5" fillId="5" borderId="16" xfId="0" applyFont="1" applyFill="1" applyBorder="1" applyAlignment="1">
      <alignment horizontal="center" vertical="top" wrapText="1"/>
    </xf>
    <xf numFmtId="49" fontId="45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46" fillId="5" borderId="16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" fillId="2" borderId="16" xfId="59" applyFont="1" applyFill="1" applyBorder="1" applyAlignment="1">
      <alignment horizontal="center" vertical="top"/>
      <protection/>
    </xf>
    <xf numFmtId="0" fontId="45" fillId="2" borderId="17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5" fillId="2" borderId="18" xfId="0" applyFont="1" applyFill="1" applyBorder="1" applyAlignment="1">
      <alignment horizontal="center" vertical="top" wrapText="1"/>
    </xf>
    <xf numFmtId="49" fontId="45" fillId="2" borderId="19" xfId="0" applyNumberFormat="1" applyFont="1" applyFill="1" applyBorder="1" applyAlignment="1">
      <alignment horizontal="center"/>
    </xf>
    <xf numFmtId="49" fontId="45" fillId="2" borderId="20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49" fontId="45" fillId="2" borderId="18" xfId="0" applyNumberFormat="1" applyFont="1" applyFill="1" applyBorder="1" applyAlignment="1">
      <alignment horizontal="center"/>
    </xf>
    <xf numFmtId="0" fontId="48" fillId="2" borderId="16" xfId="39" applyNumberFormat="1" applyFont="1" applyFill="1" applyBorder="1" applyAlignment="1" applyProtection="1">
      <alignment horizontal="left" vertical="top" wrapText="1"/>
      <protection/>
    </xf>
    <xf numFmtId="49" fontId="48" fillId="2" borderId="16" xfId="35" applyNumberFormat="1" applyFont="1" applyFill="1" applyBorder="1" applyAlignment="1" applyProtection="1">
      <alignment horizontal="center" vertical="top"/>
      <protection/>
    </xf>
    <xf numFmtId="165" fontId="46" fillId="2" borderId="16" xfId="0" applyNumberFormat="1" applyFont="1" applyFill="1" applyBorder="1" applyAlignment="1">
      <alignment horizontal="center" vertical="top"/>
    </xf>
    <xf numFmtId="164" fontId="46" fillId="2" borderId="16" xfId="0" applyNumberFormat="1" applyFont="1" applyFill="1" applyBorder="1" applyAlignment="1">
      <alignment horizontal="center" vertical="top"/>
    </xf>
    <xf numFmtId="0" fontId="49" fillId="2" borderId="16" xfId="39" applyNumberFormat="1" applyFont="1" applyFill="1" applyBorder="1" applyAlignment="1" applyProtection="1">
      <alignment horizontal="left" vertical="top" wrapText="1"/>
      <protection/>
    </xf>
    <xf numFmtId="49" fontId="49" fillId="2" borderId="16" xfId="35" applyNumberFormat="1" applyFont="1" applyFill="1" applyBorder="1" applyAlignment="1" applyProtection="1">
      <alignment horizontal="center" vertical="top"/>
      <protection/>
    </xf>
    <xf numFmtId="164" fontId="45" fillId="2" borderId="16" xfId="0" applyNumberFormat="1" applyFont="1" applyFill="1" applyBorder="1" applyAlignment="1">
      <alignment horizontal="center" vertical="top"/>
    </xf>
    <xf numFmtId="0" fontId="48" fillId="2" borderId="16" xfId="37" applyNumberFormat="1" applyFont="1" applyFill="1" applyBorder="1" applyAlignment="1" applyProtection="1">
      <alignment horizontal="left" vertical="top" wrapText="1"/>
      <protection/>
    </xf>
    <xf numFmtId="49" fontId="48" fillId="2" borderId="16" xfId="33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 horizontal="right"/>
    </xf>
    <xf numFmtId="164" fontId="46" fillId="5" borderId="16" xfId="0" applyNumberFormat="1" applyFont="1" applyFill="1" applyBorder="1" applyAlignment="1">
      <alignment horizontal="center" vertical="top"/>
    </xf>
    <xf numFmtId="164" fontId="45" fillId="5" borderId="16" xfId="0" applyNumberFormat="1" applyFont="1" applyFill="1" applyBorder="1" applyAlignment="1">
      <alignment horizontal="center" vertical="top"/>
    </xf>
    <xf numFmtId="0" fontId="45" fillId="5" borderId="16" xfId="0" applyFon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/>
    </xf>
    <xf numFmtId="0" fontId="45" fillId="5" borderId="16" xfId="0" applyFont="1" applyFill="1" applyBorder="1" applyAlignment="1">
      <alignment vertical="top" wrapText="1"/>
    </xf>
    <xf numFmtId="0" fontId="46" fillId="5" borderId="16" xfId="0" applyFont="1" applyFill="1" applyBorder="1" applyAlignment="1">
      <alignment vertical="top" wrapText="1"/>
    </xf>
    <xf numFmtId="0" fontId="48" fillId="5" borderId="16" xfId="0" applyFont="1" applyFill="1" applyBorder="1" applyAlignment="1">
      <alignment vertical="top" wrapText="1"/>
    </xf>
    <xf numFmtId="165" fontId="45" fillId="33" borderId="16" xfId="0" applyNumberFormat="1" applyFont="1" applyFill="1" applyBorder="1" applyAlignment="1">
      <alignment horizontal="center" vertical="top"/>
    </xf>
    <xf numFmtId="165" fontId="45" fillId="33" borderId="16" xfId="0" applyNumberFormat="1" applyFont="1" applyFill="1" applyBorder="1" applyAlignment="1">
      <alignment horizontal="right" vertical="top"/>
    </xf>
    <xf numFmtId="165" fontId="45" fillId="5" borderId="16" xfId="0" applyNumberFormat="1" applyFont="1" applyFill="1" applyBorder="1" applyAlignment="1">
      <alignment horizontal="right" vertical="top"/>
    </xf>
    <xf numFmtId="0" fontId="45" fillId="5" borderId="22" xfId="0" applyFont="1" applyFill="1" applyBorder="1" applyAlignment="1">
      <alignment vertical="top" wrapText="1"/>
    </xf>
    <xf numFmtId="165" fontId="45" fillId="33" borderId="22" xfId="0" applyNumberFormat="1" applyFont="1" applyFill="1" applyBorder="1" applyAlignment="1">
      <alignment horizontal="right" vertical="top"/>
    </xf>
    <xf numFmtId="164" fontId="45" fillId="5" borderId="22" xfId="0" applyNumberFormat="1" applyFont="1" applyFill="1" applyBorder="1" applyAlignment="1">
      <alignment horizontal="center" vertical="top"/>
    </xf>
    <xf numFmtId="165" fontId="45" fillId="5" borderId="0" xfId="0" applyNumberFormat="1" applyFont="1" applyFill="1" applyBorder="1" applyAlignment="1">
      <alignment horizontal="right" vertical="top"/>
    </xf>
    <xf numFmtId="165" fontId="45" fillId="5" borderId="22" xfId="0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="115" zoomScaleNormal="115" zoomScaleSheetLayoutView="100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" sqref="I6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3" t="s">
        <v>110</v>
      </c>
      <c r="B2" s="44"/>
      <c r="C2" s="44"/>
      <c r="D2" s="44"/>
      <c r="E2" s="44"/>
      <c r="F2" s="44"/>
      <c r="G2" s="44"/>
    </row>
    <row r="3" spans="1:7" ht="22.5" customHeight="1">
      <c r="A3" s="45" t="s">
        <v>4</v>
      </c>
      <c r="B3" s="44"/>
      <c r="C3" s="44"/>
      <c r="D3" s="44"/>
      <c r="E3" s="44"/>
      <c r="F3" s="44"/>
      <c r="G3" s="44"/>
    </row>
    <row r="4" spans="1:7" ht="14.25">
      <c r="A4" s="46" t="s">
        <v>121</v>
      </c>
      <c r="B4" s="47"/>
      <c r="C4" s="47"/>
      <c r="D4" s="47"/>
      <c r="E4" s="47"/>
      <c r="F4" s="47"/>
      <c r="G4" s="47"/>
    </row>
    <row r="5" spans="1:7" ht="14.25">
      <c r="A5" s="1"/>
      <c r="B5" s="1"/>
      <c r="D5" s="1"/>
      <c r="E5" s="1"/>
      <c r="F5" s="1"/>
      <c r="G5" s="27" t="s">
        <v>3</v>
      </c>
    </row>
    <row r="6" spans="1:7" ht="63" customHeight="1">
      <c r="A6" s="9" t="s">
        <v>74</v>
      </c>
      <c r="B6" s="9" t="s">
        <v>75</v>
      </c>
      <c r="C6" s="10" t="s">
        <v>123</v>
      </c>
      <c r="D6" s="11" t="s">
        <v>111</v>
      </c>
      <c r="E6" s="11" t="s">
        <v>120</v>
      </c>
      <c r="F6" s="11" t="s">
        <v>122</v>
      </c>
      <c r="G6" s="12" t="s">
        <v>112</v>
      </c>
    </row>
    <row r="7" spans="1:7" ht="14.25">
      <c r="A7" s="13">
        <v>1</v>
      </c>
      <c r="B7" s="14" t="s">
        <v>76</v>
      </c>
      <c r="C7" s="15" t="s">
        <v>77</v>
      </c>
      <c r="D7" s="15" t="s">
        <v>78</v>
      </c>
      <c r="E7" s="16" t="s">
        <v>0</v>
      </c>
      <c r="F7" s="16" t="s">
        <v>1</v>
      </c>
      <c r="G7" s="17" t="s">
        <v>2</v>
      </c>
    </row>
    <row r="8" spans="1:7" ht="30.75">
      <c r="A8" s="18" t="s">
        <v>5</v>
      </c>
      <c r="B8" s="19" t="s">
        <v>6</v>
      </c>
      <c r="C8" s="20">
        <f>C9+C10+C12+C13+C14+C11</f>
        <v>18730.4</v>
      </c>
      <c r="D8" s="20">
        <f>D9+D10+D12+D13+D14+D11</f>
        <v>27212.2</v>
      </c>
      <c r="E8" s="20">
        <v>18874</v>
      </c>
      <c r="F8" s="21">
        <f>E8/D8</f>
        <v>0.6935859651185865</v>
      </c>
      <c r="G8" s="21">
        <f>E8/C8</f>
        <v>1.0076666809037713</v>
      </c>
    </row>
    <row r="9" spans="1:7" ht="52.5" customHeight="1">
      <c r="A9" s="22" t="s">
        <v>7</v>
      </c>
      <c r="B9" s="23" t="s">
        <v>8</v>
      </c>
      <c r="C9" s="35">
        <v>850.5</v>
      </c>
      <c r="D9" s="35">
        <v>1102.7</v>
      </c>
      <c r="E9" s="35">
        <v>840.8</v>
      </c>
      <c r="F9" s="24">
        <f aca="true" t="shared" si="0" ref="F9:F44">E9/D9</f>
        <v>0.7624920649315317</v>
      </c>
      <c r="G9" s="24">
        <f aca="true" t="shared" si="1" ref="G9:G44">E9/C9</f>
        <v>0.9885949441504996</v>
      </c>
    </row>
    <row r="10" spans="1:7" ht="79.5" customHeight="1">
      <c r="A10" s="22" t="s">
        <v>9</v>
      </c>
      <c r="B10" s="23" t="s">
        <v>10</v>
      </c>
      <c r="C10" s="35">
        <v>8264.4</v>
      </c>
      <c r="D10" s="35">
        <v>9868.6</v>
      </c>
      <c r="E10" s="35">
        <v>7828</v>
      </c>
      <c r="F10" s="24">
        <f t="shared" si="0"/>
        <v>0.7932229495571813</v>
      </c>
      <c r="G10" s="24">
        <f t="shared" si="1"/>
        <v>0.94719519868351</v>
      </c>
    </row>
    <row r="11" spans="1:7" ht="15">
      <c r="A11" s="22" t="s">
        <v>105</v>
      </c>
      <c r="B11" s="23" t="s">
        <v>109</v>
      </c>
      <c r="C11" s="35">
        <v>5.4</v>
      </c>
      <c r="D11" s="35">
        <v>0.8</v>
      </c>
      <c r="E11" s="35"/>
      <c r="F11" s="24"/>
      <c r="G11" s="24"/>
    </row>
    <row r="12" spans="1:7" ht="62.25">
      <c r="A12" s="22" t="s">
        <v>11</v>
      </c>
      <c r="B12" s="23" t="s">
        <v>12</v>
      </c>
      <c r="C12" s="35">
        <v>3743.9</v>
      </c>
      <c r="D12" s="35">
        <v>4879</v>
      </c>
      <c r="E12" s="35">
        <v>2497.8</v>
      </c>
      <c r="F12" s="24">
        <f t="shared" si="0"/>
        <v>0.5119491699118672</v>
      </c>
      <c r="G12" s="24">
        <f>E12/C12</f>
        <v>0.6671652554822511</v>
      </c>
    </row>
    <row r="13" spans="1:7" ht="15">
      <c r="A13" s="22" t="s">
        <v>13</v>
      </c>
      <c r="B13" s="23" t="s">
        <v>14</v>
      </c>
      <c r="C13" s="35"/>
      <c r="D13" s="35">
        <v>125</v>
      </c>
      <c r="E13" s="35"/>
      <c r="F13" s="24"/>
      <c r="G13" s="24"/>
    </row>
    <row r="14" spans="1:7" ht="15">
      <c r="A14" s="22" t="s">
        <v>15</v>
      </c>
      <c r="B14" s="23" t="s">
        <v>16</v>
      </c>
      <c r="C14" s="35">
        <v>5866.2</v>
      </c>
      <c r="D14" s="35">
        <v>11236.1</v>
      </c>
      <c r="E14" s="35">
        <v>7707.4</v>
      </c>
      <c r="F14" s="24">
        <f t="shared" si="0"/>
        <v>0.6859497512482089</v>
      </c>
      <c r="G14" s="24">
        <f t="shared" si="1"/>
        <v>1.3138658756946575</v>
      </c>
    </row>
    <row r="15" spans="1:7" ht="46.5">
      <c r="A15" s="18" t="s">
        <v>17</v>
      </c>
      <c r="B15" s="19" t="s">
        <v>18</v>
      </c>
      <c r="C15" s="20">
        <f>C16+C17</f>
        <v>783.3</v>
      </c>
      <c r="D15" s="20">
        <f>D16+D17</f>
        <v>102.5</v>
      </c>
      <c r="E15" s="20">
        <v>52.7</v>
      </c>
      <c r="F15" s="21">
        <f t="shared" si="0"/>
        <v>0.5141463414634146</v>
      </c>
      <c r="G15" s="21">
        <f t="shared" si="1"/>
        <v>0.06727945870037023</v>
      </c>
    </row>
    <row r="16" spans="1:7" ht="62.25">
      <c r="A16" s="22" t="s">
        <v>19</v>
      </c>
      <c r="B16" s="23" t="s">
        <v>20</v>
      </c>
      <c r="C16" s="35">
        <v>745.8</v>
      </c>
      <c r="D16" s="35">
        <v>2.5</v>
      </c>
      <c r="E16" s="35">
        <v>2.5</v>
      </c>
      <c r="F16" s="24">
        <f t="shared" si="0"/>
        <v>1</v>
      </c>
      <c r="G16" s="24">
        <f t="shared" si="1"/>
        <v>0.0033521051220166266</v>
      </c>
    </row>
    <row r="17" spans="1:7" ht="15">
      <c r="A17" s="22" t="s">
        <v>21</v>
      </c>
      <c r="B17" s="23" t="s">
        <v>22</v>
      </c>
      <c r="C17" s="35">
        <v>37.5</v>
      </c>
      <c r="D17" s="35">
        <v>100</v>
      </c>
      <c r="E17" s="35">
        <v>50.2</v>
      </c>
      <c r="F17" s="24">
        <f t="shared" si="0"/>
        <v>0.502</v>
      </c>
      <c r="G17" s="24"/>
    </row>
    <row r="18" spans="1:7" ht="15">
      <c r="A18" s="18" t="s">
        <v>23</v>
      </c>
      <c r="B18" s="19" t="s">
        <v>24</v>
      </c>
      <c r="C18" s="20">
        <f>C19+C20+C21+C22</f>
        <v>5661</v>
      </c>
      <c r="D18" s="20">
        <f>D19+D20+D21+D22</f>
        <v>8052.8</v>
      </c>
      <c r="E18" s="20">
        <v>1880.1</v>
      </c>
      <c r="F18" s="21">
        <f t="shared" si="0"/>
        <v>0.23347158752235245</v>
      </c>
      <c r="G18" s="21">
        <f t="shared" si="1"/>
        <v>0.332114467408585</v>
      </c>
    </row>
    <row r="19" spans="1:7" ht="15">
      <c r="A19" s="22" t="s">
        <v>25</v>
      </c>
      <c r="B19" s="23" t="s">
        <v>26</v>
      </c>
      <c r="C19" s="35">
        <v>10.5</v>
      </c>
      <c r="D19" s="35">
        <v>76.2</v>
      </c>
      <c r="E19" s="35"/>
      <c r="F19" s="24"/>
      <c r="G19" s="21"/>
    </row>
    <row r="20" spans="1:7" ht="15">
      <c r="A20" s="22" t="s">
        <v>27</v>
      </c>
      <c r="B20" s="23" t="s">
        <v>28</v>
      </c>
      <c r="C20" s="35"/>
      <c r="D20" s="35">
        <v>215</v>
      </c>
      <c r="E20" s="35">
        <v>121.8</v>
      </c>
      <c r="F20" s="24">
        <v>0.567</v>
      </c>
      <c r="G20" s="24"/>
    </row>
    <row r="21" spans="1:7" ht="15">
      <c r="A21" s="22" t="s">
        <v>29</v>
      </c>
      <c r="B21" s="23" t="s">
        <v>30</v>
      </c>
      <c r="C21" s="35">
        <v>5643</v>
      </c>
      <c r="D21" s="35">
        <v>7679.1</v>
      </c>
      <c r="E21" s="35">
        <v>1752.3</v>
      </c>
      <c r="F21" s="24">
        <f t="shared" si="0"/>
        <v>0.22819080360979802</v>
      </c>
      <c r="G21" s="24">
        <f t="shared" si="1"/>
        <v>0.31052631578947365</v>
      </c>
    </row>
    <row r="22" spans="1:7" ht="30.75">
      <c r="A22" s="22" t="s">
        <v>31</v>
      </c>
      <c r="B22" s="23" t="s">
        <v>32</v>
      </c>
      <c r="C22" s="35">
        <v>7.5</v>
      </c>
      <c r="D22" s="35">
        <v>82.5</v>
      </c>
      <c r="E22" s="35">
        <v>6</v>
      </c>
      <c r="F22" s="24">
        <f t="shared" si="0"/>
        <v>0.07272727272727272</v>
      </c>
      <c r="G22" s="24">
        <v>0.8</v>
      </c>
    </row>
    <row r="23" spans="1:7" ht="30.75">
      <c r="A23" s="18" t="s">
        <v>33</v>
      </c>
      <c r="B23" s="19" t="s">
        <v>34</v>
      </c>
      <c r="C23" s="20">
        <f>C24+C25+C26</f>
        <v>4133.8</v>
      </c>
      <c r="D23" s="20">
        <f>D24+D25+D26</f>
        <v>5941.1</v>
      </c>
      <c r="E23" s="20">
        <v>3714.9</v>
      </c>
      <c r="F23" s="21">
        <f t="shared" si="0"/>
        <v>0.6252882462843581</v>
      </c>
      <c r="G23" s="24">
        <f t="shared" si="1"/>
        <v>0.8986646668924476</v>
      </c>
    </row>
    <row r="24" spans="1:7" ht="15">
      <c r="A24" s="22" t="s">
        <v>35</v>
      </c>
      <c r="B24" s="23" t="s">
        <v>36</v>
      </c>
      <c r="C24" s="35">
        <v>106.4</v>
      </c>
      <c r="D24" s="35">
        <v>516.6</v>
      </c>
      <c r="E24" s="35">
        <v>105.2</v>
      </c>
      <c r="F24" s="24">
        <f t="shared" si="0"/>
        <v>0.20363917924893535</v>
      </c>
      <c r="G24" s="24">
        <v>1.066</v>
      </c>
    </row>
    <row r="25" spans="1:7" ht="15">
      <c r="A25" s="22" t="s">
        <v>37</v>
      </c>
      <c r="B25" s="23" t="s">
        <v>38</v>
      </c>
      <c r="C25" s="35">
        <v>2221</v>
      </c>
      <c r="D25" s="35">
        <v>2698.5</v>
      </c>
      <c r="E25" s="35">
        <v>2125.4</v>
      </c>
      <c r="F25" s="24">
        <f t="shared" si="0"/>
        <v>0.7876227533815083</v>
      </c>
      <c r="G25" s="24">
        <v>1.935</v>
      </c>
    </row>
    <row r="26" spans="1:7" ht="15">
      <c r="A26" s="22" t="s">
        <v>39</v>
      </c>
      <c r="B26" s="23" t="s">
        <v>40</v>
      </c>
      <c r="C26" s="35">
        <v>1806.4</v>
      </c>
      <c r="D26" s="35">
        <v>2726</v>
      </c>
      <c r="E26" s="35">
        <v>1484.3</v>
      </c>
      <c r="F26" s="24">
        <f t="shared" si="0"/>
        <v>0.5444974321349964</v>
      </c>
      <c r="G26" s="24">
        <f t="shared" si="1"/>
        <v>0.8216895482728077</v>
      </c>
    </row>
    <row r="27" spans="1:7" ht="15">
      <c r="A27" s="18" t="s">
        <v>41</v>
      </c>
      <c r="B27" s="19" t="s">
        <v>42</v>
      </c>
      <c r="C27" s="20">
        <f>C28</f>
        <v>0</v>
      </c>
      <c r="D27" s="20">
        <f>D28</f>
        <v>900</v>
      </c>
      <c r="E27" s="20"/>
      <c r="F27" s="21"/>
      <c r="G27" s="24"/>
    </row>
    <row r="28" spans="1:7" ht="30.75">
      <c r="A28" s="22" t="s">
        <v>114</v>
      </c>
      <c r="B28" s="23" t="s">
        <v>113</v>
      </c>
      <c r="C28" s="35"/>
      <c r="D28" s="35">
        <v>900</v>
      </c>
      <c r="E28" s="35"/>
      <c r="F28" s="24"/>
      <c r="G28" s="24"/>
    </row>
    <row r="29" spans="1:7" ht="15">
      <c r="A29" s="18" t="s">
        <v>43</v>
      </c>
      <c r="B29" s="19" t="s">
        <v>44</v>
      </c>
      <c r="C29" s="20">
        <f>C30+C31+C32+C33+C34+C35</f>
        <v>31457.4</v>
      </c>
      <c r="D29" s="20">
        <f>D30+D31+D32+D33+D34+D35</f>
        <v>44611.1</v>
      </c>
      <c r="E29" s="20">
        <v>29957.6</v>
      </c>
      <c r="F29" s="21">
        <f t="shared" si="0"/>
        <v>0.6715279381140568</v>
      </c>
      <c r="G29" s="21">
        <f t="shared" si="1"/>
        <v>0.9523228238824568</v>
      </c>
    </row>
    <row r="30" spans="1:7" ht="15">
      <c r="A30" s="22" t="s">
        <v>45</v>
      </c>
      <c r="B30" s="23" t="s">
        <v>46</v>
      </c>
      <c r="C30" s="35">
        <v>9121</v>
      </c>
      <c r="D30" s="35">
        <v>13011.6</v>
      </c>
      <c r="E30" s="35">
        <v>8788.9</v>
      </c>
      <c r="F30" s="24">
        <f t="shared" si="0"/>
        <v>0.6754665068093085</v>
      </c>
      <c r="G30" s="24">
        <f t="shared" si="1"/>
        <v>0.9635895186931257</v>
      </c>
    </row>
    <row r="31" spans="1:7" ht="15">
      <c r="A31" s="22" t="s">
        <v>47</v>
      </c>
      <c r="B31" s="23" t="s">
        <v>48</v>
      </c>
      <c r="C31" s="35">
        <v>17495.9</v>
      </c>
      <c r="D31" s="35">
        <v>24472.8</v>
      </c>
      <c r="E31" s="35">
        <v>16050.8</v>
      </c>
      <c r="F31" s="24">
        <f t="shared" si="0"/>
        <v>0.655862835474486</v>
      </c>
      <c r="G31" s="24">
        <f t="shared" si="1"/>
        <v>0.9174035059642544</v>
      </c>
    </row>
    <row r="32" spans="1:7" ht="17.25" customHeight="1">
      <c r="A32" s="22" t="s">
        <v>115</v>
      </c>
      <c r="B32" s="23" t="s">
        <v>49</v>
      </c>
      <c r="C32" s="35">
        <v>1622.1</v>
      </c>
      <c r="D32" s="35">
        <v>2677.9</v>
      </c>
      <c r="E32" s="35">
        <v>1862.5</v>
      </c>
      <c r="F32" s="24">
        <f t="shared" si="0"/>
        <v>0.6955076739235968</v>
      </c>
      <c r="G32" s="24">
        <v>1.037</v>
      </c>
    </row>
    <row r="33" spans="1:7" ht="32.25" customHeight="1">
      <c r="A33" s="22" t="s">
        <v>50</v>
      </c>
      <c r="B33" s="23" t="s">
        <v>51</v>
      </c>
      <c r="C33" s="35"/>
      <c r="D33" s="35"/>
      <c r="E33" s="35"/>
      <c r="F33" s="24"/>
      <c r="G33" s="24"/>
    </row>
    <row r="34" spans="1:7" ht="30.75">
      <c r="A34" s="22" t="s">
        <v>52</v>
      </c>
      <c r="B34" s="23" t="s">
        <v>53</v>
      </c>
      <c r="C34" s="35">
        <v>305.7</v>
      </c>
      <c r="D34" s="35">
        <v>364.6</v>
      </c>
      <c r="E34" s="35">
        <v>306.3</v>
      </c>
      <c r="F34" s="24">
        <f t="shared" si="0"/>
        <v>0.84009873834339</v>
      </c>
      <c r="G34" s="24">
        <f t="shared" si="1"/>
        <v>1.0019627085377822</v>
      </c>
    </row>
    <row r="35" spans="1:7" ht="15">
      <c r="A35" s="22" t="s">
        <v>54</v>
      </c>
      <c r="B35" s="23" t="s">
        <v>55</v>
      </c>
      <c r="C35" s="35">
        <v>2912.7</v>
      </c>
      <c r="D35" s="35">
        <v>4084.2</v>
      </c>
      <c r="E35" s="35">
        <v>2949.1</v>
      </c>
      <c r="F35" s="24">
        <f t="shared" si="0"/>
        <v>0.7220753146270996</v>
      </c>
      <c r="G35" s="24">
        <f t="shared" si="1"/>
        <v>1.0124969959144436</v>
      </c>
    </row>
    <row r="36" spans="1:7" ht="15">
      <c r="A36" s="18" t="s">
        <v>56</v>
      </c>
      <c r="B36" s="19" t="s">
        <v>57</v>
      </c>
      <c r="C36" s="20">
        <f>C37</f>
        <v>709.5</v>
      </c>
      <c r="D36" s="20">
        <f>D37</f>
        <v>971.8</v>
      </c>
      <c r="E36" s="20">
        <v>713.4</v>
      </c>
      <c r="F36" s="21">
        <f t="shared" si="0"/>
        <v>0.7341016670096728</v>
      </c>
      <c r="G36" s="21">
        <v>1.046</v>
      </c>
    </row>
    <row r="37" spans="1:7" ht="15">
      <c r="A37" s="22" t="s">
        <v>58</v>
      </c>
      <c r="B37" s="23" t="s">
        <v>59</v>
      </c>
      <c r="C37" s="35">
        <v>709.5</v>
      </c>
      <c r="D37" s="35">
        <v>971.8</v>
      </c>
      <c r="E37" s="35">
        <v>713.4</v>
      </c>
      <c r="F37" s="24">
        <f t="shared" si="0"/>
        <v>0.7341016670096728</v>
      </c>
      <c r="G37" s="24">
        <v>1.046</v>
      </c>
    </row>
    <row r="38" spans="1:7" ht="15">
      <c r="A38" s="18" t="s">
        <v>60</v>
      </c>
      <c r="B38" s="19" t="s">
        <v>61</v>
      </c>
      <c r="C38" s="20">
        <f>C39+C40+C41</f>
        <v>1136.7</v>
      </c>
      <c r="D38" s="20">
        <f>D39+D40+D41</f>
        <v>1609.3999999999999</v>
      </c>
      <c r="E38" s="20">
        <v>971.3</v>
      </c>
      <c r="F38" s="21">
        <f t="shared" si="0"/>
        <v>0.6035168385733815</v>
      </c>
      <c r="G38" s="21">
        <f t="shared" si="1"/>
        <v>0.8544910706430896</v>
      </c>
    </row>
    <row r="39" spans="1:7" ht="15">
      <c r="A39" s="22" t="s">
        <v>62</v>
      </c>
      <c r="B39" s="23" t="s">
        <v>63</v>
      </c>
      <c r="C39" s="35">
        <v>516.1</v>
      </c>
      <c r="D39" s="35">
        <v>925.1</v>
      </c>
      <c r="E39" s="35">
        <v>699.9</v>
      </c>
      <c r="F39" s="24">
        <f t="shared" si="0"/>
        <v>0.7565668576370121</v>
      </c>
      <c r="G39" s="24">
        <f t="shared" si="1"/>
        <v>1.3561325324549505</v>
      </c>
    </row>
    <row r="40" spans="1:7" ht="15">
      <c r="A40" s="22" t="s">
        <v>64</v>
      </c>
      <c r="B40" s="23" t="s">
        <v>65</v>
      </c>
      <c r="C40" s="35">
        <v>499.8</v>
      </c>
      <c r="D40" s="35">
        <v>458.7</v>
      </c>
      <c r="E40" s="35">
        <v>152.8</v>
      </c>
      <c r="F40" s="24">
        <f t="shared" si="0"/>
        <v>0.33311532592108134</v>
      </c>
      <c r="G40" s="24">
        <f t="shared" si="1"/>
        <v>0.30572228891556624</v>
      </c>
    </row>
    <row r="41" spans="1:7" ht="15">
      <c r="A41" s="22" t="s">
        <v>66</v>
      </c>
      <c r="B41" s="23" t="s">
        <v>67</v>
      </c>
      <c r="C41" s="35">
        <v>120.8</v>
      </c>
      <c r="D41" s="35">
        <v>225.6</v>
      </c>
      <c r="E41" s="35">
        <v>118.6</v>
      </c>
      <c r="F41" s="24">
        <f t="shared" si="0"/>
        <v>0.525709219858156</v>
      </c>
      <c r="G41" s="24">
        <f t="shared" si="1"/>
        <v>0.9817880794701986</v>
      </c>
    </row>
    <row r="42" spans="1:7" ht="15">
      <c r="A42" s="18" t="s">
        <v>68</v>
      </c>
      <c r="B42" s="19" t="s">
        <v>69</v>
      </c>
      <c r="C42" s="20">
        <f>C43</f>
        <v>30.8</v>
      </c>
      <c r="D42" s="20">
        <f>D43</f>
        <v>85</v>
      </c>
      <c r="E42" s="20">
        <v>38.8</v>
      </c>
      <c r="F42" s="21">
        <f t="shared" si="0"/>
        <v>0.4564705882352941</v>
      </c>
      <c r="G42" s="21">
        <v>0.993</v>
      </c>
    </row>
    <row r="43" spans="1:7" ht="15">
      <c r="A43" s="22" t="s">
        <v>70</v>
      </c>
      <c r="B43" s="23" t="s">
        <v>71</v>
      </c>
      <c r="C43" s="35">
        <v>30.8</v>
      </c>
      <c r="D43" s="35">
        <v>85</v>
      </c>
      <c r="E43" s="35">
        <v>38.8</v>
      </c>
      <c r="F43" s="24">
        <f t="shared" si="0"/>
        <v>0.4564705882352941</v>
      </c>
      <c r="G43" s="24">
        <v>0.993</v>
      </c>
    </row>
    <row r="44" spans="1:7" ht="15">
      <c r="A44" s="25" t="s">
        <v>72</v>
      </c>
      <c r="B44" s="26" t="s">
        <v>73</v>
      </c>
      <c r="C44" s="20">
        <f>C8+C15+C18+C23+C27+C29+C36+C42+C38</f>
        <v>62642.9</v>
      </c>
      <c r="D44" s="20">
        <v>89485.9</v>
      </c>
      <c r="E44" s="20">
        <v>56202.8</v>
      </c>
      <c r="F44" s="21">
        <f t="shared" si="0"/>
        <v>0.6280631920783052</v>
      </c>
      <c r="G44" s="21">
        <f t="shared" si="1"/>
        <v>0.8971934568801891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73" zoomScaleNormal="73" zoomScaleSheetLayoutView="8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4" sqref="E24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8" t="s">
        <v>110</v>
      </c>
      <c r="B2" s="49"/>
      <c r="C2" s="49"/>
      <c r="D2" s="49"/>
      <c r="E2" s="49"/>
      <c r="F2" s="49"/>
    </row>
    <row r="3" spans="1:6" ht="42" customHeight="1">
      <c r="A3" s="48" t="s">
        <v>80</v>
      </c>
      <c r="B3" s="48"/>
      <c r="C3" s="48"/>
      <c r="D3" s="48"/>
      <c r="E3" s="48"/>
      <c r="F3" s="48"/>
    </row>
    <row r="4" spans="1:6" ht="17.25">
      <c r="A4" s="1" t="s">
        <v>121</v>
      </c>
      <c r="B4" s="7"/>
      <c r="C4" s="8"/>
      <c r="D4" s="8"/>
      <c r="E4" s="8"/>
      <c r="F4" s="8"/>
    </row>
    <row r="5" spans="3:6" ht="14.25">
      <c r="C5" s="1"/>
      <c r="D5" s="1"/>
      <c r="E5" s="1"/>
      <c r="F5" s="27" t="s">
        <v>3</v>
      </c>
    </row>
    <row r="6" spans="1:6" ht="51.75" customHeight="1">
      <c r="A6" s="30" t="s">
        <v>79</v>
      </c>
      <c r="B6" s="3" t="s">
        <v>125</v>
      </c>
      <c r="C6" s="3" t="s">
        <v>111</v>
      </c>
      <c r="D6" s="3" t="s">
        <v>120</v>
      </c>
      <c r="E6" s="3" t="s">
        <v>122</v>
      </c>
      <c r="F6" s="3" t="s">
        <v>116</v>
      </c>
    </row>
    <row r="7" spans="1:6" s="2" customFormat="1" ht="14.25">
      <c r="A7" s="4">
        <v>1</v>
      </c>
      <c r="B7" s="31">
        <v>2</v>
      </c>
      <c r="C7" s="4">
        <v>3</v>
      </c>
      <c r="D7" s="4" t="s">
        <v>78</v>
      </c>
      <c r="E7" s="4" t="s">
        <v>0</v>
      </c>
      <c r="F7" s="4" t="s">
        <v>1</v>
      </c>
    </row>
    <row r="8" spans="1:6" s="2" customFormat="1" ht="30.75">
      <c r="A8" s="34" t="s">
        <v>104</v>
      </c>
      <c r="B8" s="6">
        <f>SUM(B9:B24)</f>
        <v>59661.30000000001</v>
      </c>
      <c r="C8" s="6">
        <f>SUM(C9:C24)</f>
        <v>83175.20000000001</v>
      </c>
      <c r="D8" s="6">
        <f>SUM(D9:D24)</f>
        <v>53647.8</v>
      </c>
      <c r="E8" s="28">
        <f>D8/C8</f>
        <v>0.6449975473458435</v>
      </c>
      <c r="F8" s="28">
        <f>D8/B8</f>
        <v>0.8992060179714487</v>
      </c>
    </row>
    <row r="9" spans="1:6" s="5" customFormat="1" ht="14.25">
      <c r="A9" s="32" t="s">
        <v>81</v>
      </c>
      <c r="B9" s="36">
        <v>30431.1</v>
      </c>
      <c r="C9" s="36">
        <v>42600.4</v>
      </c>
      <c r="D9" s="36">
        <v>28918.5</v>
      </c>
      <c r="E9" s="29">
        <f aca="true" t="shared" si="0" ref="E9:E38">D9/C9</f>
        <v>0.6788316541628717</v>
      </c>
      <c r="F9" s="29">
        <f>D9/B9</f>
        <v>0.9502942713211157</v>
      </c>
    </row>
    <row r="10" spans="1:6" s="5" customFormat="1" ht="14.25">
      <c r="A10" s="32" t="s">
        <v>82</v>
      </c>
      <c r="B10" s="36">
        <v>658.3</v>
      </c>
      <c r="C10" s="36">
        <v>891.8</v>
      </c>
      <c r="D10" s="36">
        <v>668.4</v>
      </c>
      <c r="E10" s="29">
        <f t="shared" si="0"/>
        <v>0.749495402556627</v>
      </c>
      <c r="F10" s="29">
        <f aca="true" t="shared" si="1" ref="F10:F36">D10/B10</f>
        <v>1.0153425489898222</v>
      </c>
    </row>
    <row r="11" spans="1:6" s="5" customFormat="1" ht="18.75" customHeight="1">
      <c r="A11" s="32" t="s">
        <v>83</v>
      </c>
      <c r="B11" s="36">
        <v>30.7</v>
      </c>
      <c r="C11" s="36">
        <v>85</v>
      </c>
      <c r="D11" s="36">
        <v>38.8</v>
      </c>
      <c r="E11" s="29">
        <f t="shared" si="0"/>
        <v>0.4564705882352941</v>
      </c>
      <c r="F11" s="29">
        <f t="shared" si="1"/>
        <v>1.263843648208469</v>
      </c>
    </row>
    <row r="12" spans="1:6" s="5" customFormat="1" ht="14.25">
      <c r="A12" s="32" t="s">
        <v>84</v>
      </c>
      <c r="B12" s="36">
        <v>85.5</v>
      </c>
      <c r="C12" s="36">
        <v>143</v>
      </c>
      <c r="D12" s="36">
        <v>84.8</v>
      </c>
      <c r="E12" s="29">
        <f t="shared" si="0"/>
        <v>0.593006993006993</v>
      </c>
      <c r="F12" s="29">
        <f t="shared" si="1"/>
        <v>0.991812865497076</v>
      </c>
    </row>
    <row r="13" spans="1:6" s="5" customFormat="1" ht="14.25">
      <c r="A13" s="32" t="s">
        <v>85</v>
      </c>
      <c r="B13" s="36">
        <v>637.9</v>
      </c>
      <c r="C13" s="36">
        <v>1103.8</v>
      </c>
      <c r="D13" s="36">
        <v>827.7</v>
      </c>
      <c r="E13" s="29">
        <f t="shared" si="0"/>
        <v>0.7498641058162712</v>
      </c>
      <c r="F13" s="29">
        <f t="shared" si="1"/>
        <v>1.2975387991848253</v>
      </c>
    </row>
    <row r="14" spans="1:6" s="5" customFormat="1" ht="27">
      <c r="A14" s="32" t="s">
        <v>86</v>
      </c>
      <c r="B14" s="36">
        <v>396.5</v>
      </c>
      <c r="C14" s="36">
        <v>279.6</v>
      </c>
      <c r="D14" s="36">
        <v>24.6</v>
      </c>
      <c r="E14" s="29">
        <f t="shared" si="0"/>
        <v>0.08798283261802575</v>
      </c>
      <c r="F14" s="29">
        <f t="shared" si="1"/>
        <v>0.06204287515762926</v>
      </c>
    </row>
    <row r="15" spans="1:6" s="5" customFormat="1" ht="14.25">
      <c r="A15" s="32" t="s">
        <v>87</v>
      </c>
      <c r="B15" s="36">
        <v>5645.9</v>
      </c>
      <c r="C15" s="36">
        <v>7904.1</v>
      </c>
      <c r="D15" s="36">
        <v>1882.4</v>
      </c>
      <c r="E15" s="29">
        <f t="shared" si="0"/>
        <v>0.2381548816437039</v>
      </c>
      <c r="F15" s="29">
        <f t="shared" si="1"/>
        <v>0.333410085194566</v>
      </c>
    </row>
    <row r="16" spans="1:6" s="5" customFormat="1" ht="14.25">
      <c r="A16" s="32" t="s">
        <v>88</v>
      </c>
      <c r="B16" s="36">
        <v>74.9</v>
      </c>
      <c r="C16" s="36">
        <v>1102.2</v>
      </c>
      <c r="D16" s="36">
        <v>94.5</v>
      </c>
      <c r="E16" s="29">
        <f t="shared" si="0"/>
        <v>0.08573761567773544</v>
      </c>
      <c r="F16" s="29">
        <f t="shared" si="1"/>
        <v>1.261682242990654</v>
      </c>
    </row>
    <row r="17" spans="1:6" s="5" customFormat="1" ht="27">
      <c r="A17" s="32" t="s">
        <v>89</v>
      </c>
      <c r="B17" s="36">
        <v>1096.3</v>
      </c>
      <c r="C17" s="36">
        <v>1506.3</v>
      </c>
      <c r="D17" s="36">
        <v>1088</v>
      </c>
      <c r="E17" s="29">
        <f t="shared" si="0"/>
        <v>0.7222996746995951</v>
      </c>
      <c r="F17" s="29">
        <f t="shared" si="1"/>
        <v>0.9924290796314877</v>
      </c>
    </row>
    <row r="18" spans="1:6" s="5" customFormat="1" ht="27">
      <c r="A18" s="32" t="s">
        <v>90</v>
      </c>
      <c r="B18" s="36">
        <v>16343.7</v>
      </c>
      <c r="C18" s="36">
        <v>23104.2</v>
      </c>
      <c r="D18" s="36">
        <v>16698.4</v>
      </c>
      <c r="E18" s="29">
        <f t="shared" si="0"/>
        <v>0.7227430510469959</v>
      </c>
      <c r="F18" s="29">
        <f t="shared" si="1"/>
        <v>1.0217025520536966</v>
      </c>
    </row>
    <row r="19" spans="1:6" s="5" customFormat="1" ht="27">
      <c r="A19" s="32" t="s">
        <v>91</v>
      </c>
      <c r="B19" s="36">
        <v>2.5</v>
      </c>
      <c r="C19" s="36">
        <v>42.5</v>
      </c>
      <c r="D19" s="36"/>
      <c r="E19" s="29"/>
      <c r="F19" s="29">
        <f t="shared" si="1"/>
        <v>0</v>
      </c>
    </row>
    <row r="20" spans="1:6" s="5" customFormat="1" ht="14.25">
      <c r="A20" s="32" t="s">
        <v>92</v>
      </c>
      <c r="B20" s="36">
        <v>1221.9</v>
      </c>
      <c r="C20" s="36">
        <v>1066.7</v>
      </c>
      <c r="D20" s="36">
        <v>1008.9</v>
      </c>
      <c r="E20" s="29">
        <f t="shared" si="0"/>
        <v>0.9458141933064591</v>
      </c>
      <c r="F20" s="29">
        <f t="shared" si="1"/>
        <v>0.8256813159833046</v>
      </c>
    </row>
    <row r="21" spans="1:6" s="5" customFormat="1" ht="27">
      <c r="A21" s="32" t="s">
        <v>93</v>
      </c>
      <c r="B21" s="36">
        <v>745.8</v>
      </c>
      <c r="C21" s="36">
        <v>152.5</v>
      </c>
      <c r="D21" s="36">
        <v>27.5</v>
      </c>
      <c r="E21" s="29">
        <f t="shared" si="0"/>
        <v>0.18032786885245902</v>
      </c>
      <c r="F21" s="29">
        <f t="shared" si="1"/>
        <v>0.03687315634218289</v>
      </c>
    </row>
    <row r="22" spans="1:6" s="5" customFormat="1" ht="27">
      <c r="A22" s="32" t="s">
        <v>94</v>
      </c>
      <c r="B22" s="36">
        <v>1577.8</v>
      </c>
      <c r="C22" s="36">
        <v>2339.8</v>
      </c>
      <c r="D22" s="36">
        <v>1647.8</v>
      </c>
      <c r="E22" s="29">
        <f t="shared" si="0"/>
        <v>0.7042482263441319</v>
      </c>
      <c r="F22" s="29">
        <f t="shared" si="1"/>
        <v>1.044365572315883</v>
      </c>
    </row>
    <row r="23" spans="1:6" s="5" customFormat="1" ht="27">
      <c r="A23" s="32" t="s">
        <v>95</v>
      </c>
      <c r="B23" s="36">
        <v>712.5</v>
      </c>
      <c r="C23" s="36">
        <v>850</v>
      </c>
      <c r="D23" s="36">
        <v>637.5</v>
      </c>
      <c r="E23" s="29">
        <f t="shared" si="0"/>
        <v>0.75</v>
      </c>
      <c r="F23" s="29">
        <f t="shared" si="1"/>
        <v>0.8947368421052632</v>
      </c>
    </row>
    <row r="24" spans="1:6" s="5" customFormat="1" ht="27">
      <c r="A24" s="32" t="s">
        <v>108</v>
      </c>
      <c r="B24" s="36"/>
      <c r="C24" s="36">
        <v>3.3</v>
      </c>
      <c r="D24" s="36"/>
      <c r="E24" s="29">
        <f t="shared" si="0"/>
        <v>0</v>
      </c>
      <c r="F24" s="29"/>
    </row>
    <row r="25" spans="1:6" s="5" customFormat="1" ht="14.25">
      <c r="A25" s="33" t="s">
        <v>96</v>
      </c>
      <c r="B25" s="6">
        <f>SUM(B26:B35)</f>
        <v>2981.6</v>
      </c>
      <c r="C25" s="6">
        <v>6310.7</v>
      </c>
      <c r="D25" s="6">
        <v>2555</v>
      </c>
      <c r="E25" s="28">
        <f t="shared" si="0"/>
        <v>0.4048679227344035</v>
      </c>
      <c r="F25" s="29">
        <f t="shared" si="1"/>
        <v>0.8569224577408103</v>
      </c>
    </row>
    <row r="26" spans="1:6" s="5" customFormat="1" ht="14.25">
      <c r="A26" s="32" t="s">
        <v>97</v>
      </c>
      <c r="B26" s="36"/>
      <c r="C26" s="36">
        <v>663.6</v>
      </c>
      <c r="D26" s="36"/>
      <c r="E26" s="29"/>
      <c r="F26" s="29"/>
    </row>
    <row r="27" spans="1:6" s="5" customFormat="1" ht="41.25" hidden="1">
      <c r="A27" s="32" t="s">
        <v>106</v>
      </c>
      <c r="B27" s="36"/>
      <c r="C27" s="36"/>
      <c r="D27" s="36"/>
      <c r="E27" s="29"/>
      <c r="F27" s="29" t="e">
        <f t="shared" si="1"/>
        <v>#DIV/0!</v>
      </c>
    </row>
    <row r="28" spans="1:6" s="5" customFormat="1" ht="14.25" hidden="1">
      <c r="A28" s="32" t="s">
        <v>107</v>
      </c>
      <c r="B28" s="36"/>
      <c r="C28" s="36"/>
      <c r="D28" s="36"/>
      <c r="E28" s="29"/>
      <c r="F28" s="29" t="e">
        <f t="shared" si="1"/>
        <v>#DIV/0!</v>
      </c>
    </row>
    <row r="29" spans="1:6" s="5" customFormat="1" ht="27">
      <c r="A29" s="32" t="s">
        <v>98</v>
      </c>
      <c r="B29" s="36">
        <v>406.1</v>
      </c>
      <c r="C29" s="36">
        <v>942</v>
      </c>
      <c r="D29" s="36">
        <v>332.7</v>
      </c>
      <c r="E29" s="29">
        <f t="shared" si="0"/>
        <v>0.35318471337579616</v>
      </c>
      <c r="F29" s="29">
        <f t="shared" si="1"/>
        <v>0.8192563408027579</v>
      </c>
    </row>
    <row r="30" spans="1:6" s="5" customFormat="1" ht="14.25">
      <c r="A30" s="32" t="s">
        <v>99</v>
      </c>
      <c r="B30" s="36">
        <v>1776.4</v>
      </c>
      <c r="C30" s="36">
        <v>2646</v>
      </c>
      <c r="D30" s="36">
        <v>1424.3</v>
      </c>
      <c r="E30" s="29">
        <f t="shared" si="0"/>
        <v>0.5382842025699168</v>
      </c>
      <c r="F30" s="29">
        <f t="shared" si="1"/>
        <v>0.8017901373564512</v>
      </c>
    </row>
    <row r="31" spans="1:6" s="5" customFormat="1" ht="14.25">
      <c r="A31" s="32" t="s">
        <v>100</v>
      </c>
      <c r="B31" s="36">
        <v>37.5</v>
      </c>
      <c r="C31" s="36">
        <v>100</v>
      </c>
      <c r="D31" s="36">
        <v>50.2</v>
      </c>
      <c r="E31" s="29">
        <f t="shared" si="0"/>
        <v>0.502</v>
      </c>
      <c r="F31" s="29">
        <f t="shared" si="1"/>
        <v>1.3386666666666667</v>
      </c>
    </row>
    <row r="32" spans="1:6" s="5" customFormat="1" ht="14.25">
      <c r="A32" s="32" t="s">
        <v>117</v>
      </c>
      <c r="B32" s="36">
        <v>640</v>
      </c>
      <c r="C32" s="36">
        <v>100</v>
      </c>
      <c r="D32" s="36">
        <v>99</v>
      </c>
      <c r="E32" s="29">
        <f t="shared" si="0"/>
        <v>0.99</v>
      </c>
      <c r="F32" s="29">
        <f t="shared" si="1"/>
        <v>0.1546875</v>
      </c>
    </row>
    <row r="33" spans="1:6" s="5" customFormat="1" ht="14.25">
      <c r="A33" s="32" t="s">
        <v>101</v>
      </c>
      <c r="B33" s="36">
        <v>51.2</v>
      </c>
      <c r="C33" s="36">
        <v>80</v>
      </c>
      <c r="D33" s="36">
        <v>45</v>
      </c>
      <c r="E33" s="29">
        <f t="shared" si="0"/>
        <v>0.5625</v>
      </c>
      <c r="F33" s="29">
        <f t="shared" si="1"/>
        <v>0.87890625</v>
      </c>
    </row>
    <row r="34" spans="1:6" s="5" customFormat="1" ht="27">
      <c r="A34" s="32" t="s">
        <v>102</v>
      </c>
      <c r="B34" s="36">
        <v>65</v>
      </c>
      <c r="C34" s="36">
        <v>305</v>
      </c>
      <c r="D34" s="36">
        <v>106.9</v>
      </c>
      <c r="E34" s="29">
        <f t="shared" si="0"/>
        <v>0.35049180327868856</v>
      </c>
      <c r="F34" s="29">
        <f t="shared" si="1"/>
        <v>1.6446153846153848</v>
      </c>
    </row>
    <row r="35" spans="1:6" s="5" customFormat="1" ht="41.25">
      <c r="A35" s="32" t="s">
        <v>106</v>
      </c>
      <c r="B35" s="36">
        <v>5.4</v>
      </c>
      <c r="C35" s="36">
        <v>0.8</v>
      </c>
      <c r="D35" s="36"/>
      <c r="E35" s="29"/>
      <c r="F35" s="29"/>
    </row>
    <row r="36" spans="1:6" s="5" customFormat="1" ht="14.25">
      <c r="A36" s="32" t="s">
        <v>118</v>
      </c>
      <c r="B36" s="37"/>
      <c r="C36" s="37">
        <v>1078.5</v>
      </c>
      <c r="D36" s="37">
        <v>252.1</v>
      </c>
      <c r="E36" s="29">
        <f t="shared" si="0"/>
        <v>0.23375057950857672</v>
      </c>
      <c r="F36" s="29"/>
    </row>
    <row r="37" spans="1:6" s="5" customFormat="1" ht="22.5" customHeight="1">
      <c r="A37" s="38" t="s">
        <v>124</v>
      </c>
      <c r="B37" s="41"/>
      <c r="C37" s="42">
        <v>150</v>
      </c>
      <c r="D37" s="42"/>
      <c r="E37" s="40"/>
      <c r="F37" s="29"/>
    </row>
    <row r="38" spans="1:6" ht="27">
      <c r="A38" s="38" t="s">
        <v>119</v>
      </c>
      <c r="C38" s="39">
        <v>244.8</v>
      </c>
      <c r="D38" s="39">
        <v>244.8</v>
      </c>
      <c r="E38" s="29">
        <f t="shared" si="0"/>
        <v>1</v>
      </c>
      <c r="F38" s="29"/>
    </row>
    <row r="39" spans="1:6" ht="14.25">
      <c r="A39" s="33" t="s">
        <v>103</v>
      </c>
      <c r="B39" s="6">
        <v>62642.9</v>
      </c>
      <c r="C39" s="6">
        <v>89485.9</v>
      </c>
      <c r="D39" s="6">
        <v>56202.8</v>
      </c>
      <c r="E39" s="28">
        <f>D39/C39</f>
        <v>0.6280631920783052</v>
      </c>
      <c r="F39" s="28">
        <f>D39/B39</f>
        <v>0.8971934568801891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2019-04-24T04:54:33Z</cp:lastPrinted>
  <dcterms:created xsi:type="dcterms:W3CDTF">2011-10-21T06:26:35Z</dcterms:created>
  <dcterms:modified xsi:type="dcterms:W3CDTF">2019-10-08T06:28:22Z</dcterms:modified>
  <cp:category/>
  <cp:version/>
  <cp:contentType/>
  <cp:contentStatus/>
</cp:coreProperties>
</file>