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975" windowWidth="15450" windowHeight="5970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<sst xmlns="http://schemas.openxmlformats.org/spreadsheetml/2006/main" count="266" uniqueCount="102">
  <si>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</si>
  <si>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</si>
  <si>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</si>
  <si>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</si>
  <si>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</si>
  <si>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</si>
  <si>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</si>
  <si>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</si>
  <si>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</si>
  <si>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</si>
  <si>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</si>
  <si>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</si>
  <si>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</si>
  <si>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</si>
  <si>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</si>
  <si>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</si>
  <si>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</si>
  <si>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</si>
  <si>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</si>
  <si>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</si>
  <si>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</si>
  <si>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</si>
  <si>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</si>
  <si>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</si>
  <si>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</si>
  <si>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</si>
  <si>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</si>
  <si>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</si>
  <si>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</si>
  <si>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</si>
  <si>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</si>
  <si>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</si>
  <si>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</si>
  <si>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</si>
  <si>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</si>
  <si>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</si>
  <si>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</si>
  <si>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</si>
  <si>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</si>
  <si>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</si>
  <si>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</si>
  <si>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</si>
  <si>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</si>
  <si>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</si>
  <si>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</si>
  <si>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</si>
  <si>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</si>
  <si>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</si>
  <si>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</si>
  <si>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</si>
  <si>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</si>
  <si>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</si>
  <si>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</si>
  <si>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</si>
  <si>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</si>
  <si>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</si>
  <si>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</si>
  <si>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</si>
  <si>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</si>
  <si>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</si>
  <si>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</si>
  <si>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</si>
  <si>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</si>
  <si>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</si>
  <si>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</si>
  <si>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</si>
  <si>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</si>
  <si>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</si>
  <si>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</si>
  <si>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</si>
  <si>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</si>
  <si>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</si>
  <si>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</si>
  <si>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</si>
  <si>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</si>
  <si>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</si>
  <si>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</si>
  <si>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</si>
  <si>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</si>
  <si>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</si>
  <si>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</si>
  <si>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</si>
  <si>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</si>
  <si>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</si>
  <si>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</si>
  <si>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</si>
  <si>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Исполнение бюджетных назначений по налоговым доходам в 2019 году, динамика поступления в 2018-2019 годах</t>
  </si>
  <si>
    <t>Исполнение бюджетных назначений по налоговым и неналоговым доходам в 2019 году, динамика поступления в 2018-2019 годах</t>
  </si>
  <si>
    <t>план на 2019 год</t>
  </si>
  <si>
    <t>темп роста (снижения) поступлений 2019/2018</t>
  </si>
  <si>
    <t>Исполнение бюджетных назначений по неналоговым доходам в 2019 году, динамика поступления в 2018-2019 годах</t>
  </si>
  <si>
    <t xml:space="preserve">темп роста (снижения) поступлений 2019/2018 </t>
  </si>
  <si>
    <t>темп роста (снижения) поступлений 2018/2019</t>
  </si>
  <si>
    <t>по состоянию на 01.07.2019</t>
  </si>
  <si>
    <t xml:space="preserve">исполнено на 01.07.2018 </t>
  </si>
  <si>
    <t>исполнено на 01.07.2019</t>
  </si>
  <si>
    <t>% исполнения на 01.07.2019</t>
  </si>
  <si>
    <t>% исполнения на 01.07.2018</t>
  </si>
  <si>
    <t>исполнено на 01.07.2018</t>
  </si>
  <si>
    <t>исполнено на 01.07.2098</t>
  </si>
  <si>
    <t>Аренда земли, находящейся в собственности муниципальных образований</t>
  </si>
  <si>
    <t>ПСН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</si>
</sst>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0" fontId="37" fillId="6" borderId="26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37" fillId="6" borderId="29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30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7" fillId="5" borderId="2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4"/>
  <sheetViews>
    <sheetView zoomScale="70" zoomScaleNormal="70" zoomScaleSheetLayoutView="100" zoomScalePageLayoutView="0" workbookViewId="0" topLeftCell="A1">
      <pane xSplit="1" ySplit="6" topLeftCell="T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15.8515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1.8515625" style="0" customWidth="1"/>
    <col min="12" max="12" width="11.140625" style="0" customWidth="1"/>
    <col min="13" max="14" width="12.421875" style="0" customWidth="1"/>
    <col min="15" max="15" width="11.57421875" style="0" customWidth="1"/>
    <col min="16" max="16" width="11.851562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7109375" style="0" customWidth="1"/>
    <col min="28" max="28" width="8.421875" style="0" customWidth="1"/>
    <col min="29" max="29" width="10.140625" style="0" customWidth="1"/>
    <col min="30" max="30" width="10.8515625" style="0" customWidth="1"/>
    <col min="31" max="31" width="13.00390625" style="0" customWidth="1"/>
    <col min="32" max="32" width="10.00390625" style="0" customWidth="1"/>
    <col min="34" max="34" width="10.00390625" style="0" customWidth="1"/>
    <col min="35" max="35" width="11.421875" style="0" customWidth="1"/>
    <col min="36" max="36" width="12.00390625" style="0" customWidth="1"/>
    <col min="37" max="37" width="9.8515625" style="0" hidden="1" customWidth="1"/>
    <col min="38" max="38" width="0" style="0" hidden="1" customWidth="1"/>
    <col min="39" max="39" width="9.8515625" style="0" hidden="1" customWidth="1"/>
    <col min="40" max="40" width="11.00390625" style="0" hidden="1" customWidth="1"/>
    <col min="41" max="41" width="13.140625" style="0" hidden="1" customWidth="1"/>
    <col min="42" max="42" width="10.00390625" style="0" customWidth="1"/>
    <col min="43" max="43" width="8.57421875" style="0" customWidth="1"/>
    <col min="44" max="44" width="9.8515625" style="0" customWidth="1"/>
    <col min="45" max="45" width="10.8515625" style="0" customWidth="1"/>
    <col min="46" max="46" width="12.00390625" style="0" customWidth="1"/>
    <col min="47" max="47" width="10.140625" style="0" customWidth="1"/>
    <col min="48" max="48" width="8.421875" style="0" customWidth="1"/>
    <col min="49" max="49" width="10.421875" style="0" customWidth="1"/>
    <col min="50" max="50" width="11.8515625" style="0" customWidth="1"/>
    <col min="51" max="51" width="12.140625" style="0" customWidth="1"/>
  </cols>
  <sheetData>
    <row r="2" spans="2:51" ht="18.75">
      <c r="B2" s="88" t="s">
        <v>86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"/>
      <c r="W2" s="1"/>
      <c r="X2" s="1"/>
      <c r="Y2" s="1"/>
      <c r="Z2" s="1"/>
      <c r="AA2" s="1"/>
      <c r="AB2" s="1"/>
      <c r="AC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92"/>
      <c r="B4" s="94" t="s">
        <v>0</v>
      </c>
      <c r="C4" s="95"/>
      <c r="D4" s="95"/>
      <c r="E4" s="95"/>
      <c r="F4" s="96"/>
      <c r="G4" s="84" t="s">
        <v>1</v>
      </c>
      <c r="H4" s="85"/>
      <c r="I4" s="85"/>
      <c r="J4" s="86"/>
      <c r="K4" s="86"/>
      <c r="L4" s="84" t="s">
        <v>79</v>
      </c>
      <c r="M4" s="85"/>
      <c r="N4" s="85"/>
      <c r="O4" s="86"/>
      <c r="P4" s="87"/>
      <c r="Q4" s="85" t="s">
        <v>2</v>
      </c>
      <c r="R4" s="85"/>
      <c r="S4" s="85"/>
      <c r="T4" s="86"/>
      <c r="U4" s="87"/>
      <c r="V4" s="84" t="s">
        <v>3</v>
      </c>
      <c r="W4" s="85"/>
      <c r="X4" s="85"/>
      <c r="Y4" s="86"/>
      <c r="Z4" s="87"/>
      <c r="AA4" s="84" t="s">
        <v>101</v>
      </c>
      <c r="AB4" s="85"/>
      <c r="AC4" s="85"/>
      <c r="AD4" s="90"/>
      <c r="AE4" s="91"/>
      <c r="AF4" s="84" t="s">
        <v>4</v>
      </c>
      <c r="AG4" s="85"/>
      <c r="AH4" s="85"/>
      <c r="AI4" s="86"/>
      <c r="AJ4" s="87"/>
      <c r="AK4" s="84" t="s">
        <v>5</v>
      </c>
      <c r="AL4" s="85"/>
      <c r="AM4" s="85"/>
      <c r="AN4" s="86"/>
      <c r="AO4" s="87"/>
      <c r="AP4" s="84" t="s">
        <v>6</v>
      </c>
      <c r="AQ4" s="85"/>
      <c r="AR4" s="85"/>
      <c r="AS4" s="86"/>
      <c r="AT4" s="87"/>
      <c r="AU4" s="84" t="s">
        <v>7</v>
      </c>
      <c r="AV4" s="85"/>
      <c r="AW4" s="85"/>
      <c r="AX4" s="86"/>
      <c r="AY4" s="87"/>
    </row>
    <row r="5" spans="1:51" ht="63" customHeight="1">
      <c r="A5" s="93"/>
      <c r="B5" s="2" t="s">
        <v>94</v>
      </c>
      <c r="C5" s="3" t="s">
        <v>88</v>
      </c>
      <c r="D5" s="3" t="s">
        <v>95</v>
      </c>
      <c r="E5" s="3" t="s">
        <v>96</v>
      </c>
      <c r="F5" s="4" t="s">
        <v>89</v>
      </c>
      <c r="G5" s="2" t="s">
        <v>94</v>
      </c>
      <c r="H5" s="3" t="s">
        <v>88</v>
      </c>
      <c r="I5" s="3" t="s">
        <v>95</v>
      </c>
      <c r="J5" s="3" t="s">
        <v>96</v>
      </c>
      <c r="K5" s="4" t="s">
        <v>89</v>
      </c>
      <c r="L5" s="2" t="s">
        <v>94</v>
      </c>
      <c r="M5" s="3" t="s">
        <v>88</v>
      </c>
      <c r="N5" s="3" t="s">
        <v>95</v>
      </c>
      <c r="O5" s="3" t="s">
        <v>97</v>
      </c>
      <c r="P5" s="4" t="s">
        <v>89</v>
      </c>
      <c r="Q5" s="2" t="s">
        <v>94</v>
      </c>
      <c r="R5" s="3" t="s">
        <v>88</v>
      </c>
      <c r="S5" s="3" t="s">
        <v>95</v>
      </c>
      <c r="T5" s="3" t="s">
        <v>96</v>
      </c>
      <c r="U5" s="4" t="s">
        <v>89</v>
      </c>
      <c r="V5" s="2" t="s">
        <v>94</v>
      </c>
      <c r="W5" s="3" t="s">
        <v>88</v>
      </c>
      <c r="X5" s="3" t="s">
        <v>95</v>
      </c>
      <c r="Y5" s="3" t="s">
        <v>96</v>
      </c>
      <c r="Z5" s="4" t="s">
        <v>89</v>
      </c>
      <c r="AA5" s="2" t="s">
        <v>98</v>
      </c>
      <c r="AB5" s="3" t="s">
        <v>88</v>
      </c>
      <c r="AC5" s="3" t="s">
        <v>95</v>
      </c>
      <c r="AD5" s="3" t="s">
        <v>96</v>
      </c>
      <c r="AE5" s="4" t="s">
        <v>89</v>
      </c>
      <c r="AF5" s="2" t="s">
        <v>94</v>
      </c>
      <c r="AG5" s="3" t="s">
        <v>88</v>
      </c>
      <c r="AH5" s="3" t="s">
        <v>95</v>
      </c>
      <c r="AI5" s="3" t="s">
        <v>96</v>
      </c>
      <c r="AJ5" s="4" t="s">
        <v>89</v>
      </c>
      <c r="AK5" s="2" t="s">
        <v>76</v>
      </c>
      <c r="AL5" s="3" t="s">
        <v>74</v>
      </c>
      <c r="AM5" s="3" t="s">
        <v>77</v>
      </c>
      <c r="AN5" s="3" t="s">
        <v>78</v>
      </c>
      <c r="AO5" s="4" t="s">
        <v>75</v>
      </c>
      <c r="AP5" s="2" t="s">
        <v>94</v>
      </c>
      <c r="AQ5" s="3" t="s">
        <v>88</v>
      </c>
      <c r="AR5" s="3" t="s">
        <v>95</v>
      </c>
      <c r="AS5" s="3" t="s">
        <v>96</v>
      </c>
      <c r="AT5" s="4" t="s">
        <v>89</v>
      </c>
      <c r="AU5" s="2" t="s">
        <v>94</v>
      </c>
      <c r="AV5" s="3" t="s">
        <v>88</v>
      </c>
      <c r="AW5" s="3" t="s">
        <v>95</v>
      </c>
      <c r="AX5" s="3" t="s">
        <v>96</v>
      </c>
      <c r="AY5" s="4" t="s">
        <v>89</v>
      </c>
    </row>
    <row r="6" spans="1:51" ht="15">
      <c r="A6" s="11">
        <v>1</v>
      </c>
      <c r="B6" s="12">
        <v>2</v>
      </c>
      <c r="C6" s="12">
        <v>3</v>
      </c>
      <c r="D6" s="13">
        <v>4</v>
      </c>
      <c r="E6" s="13" t="s">
        <v>22</v>
      </c>
      <c r="F6" s="14" t="s">
        <v>23</v>
      </c>
      <c r="G6" s="8" t="s">
        <v>24</v>
      </c>
      <c r="H6" s="9" t="s">
        <v>25</v>
      </c>
      <c r="I6" s="9" t="s">
        <v>26</v>
      </c>
      <c r="J6" s="9" t="s">
        <v>27</v>
      </c>
      <c r="K6" s="76" t="s">
        <v>28</v>
      </c>
      <c r="L6" s="8" t="s">
        <v>29</v>
      </c>
      <c r="M6" s="9" t="s">
        <v>30</v>
      </c>
      <c r="N6" s="9" t="s">
        <v>31</v>
      </c>
      <c r="O6" s="9" t="s">
        <v>32</v>
      </c>
      <c r="P6" s="10" t="s">
        <v>33</v>
      </c>
      <c r="Q6" s="80" t="s">
        <v>34</v>
      </c>
      <c r="R6" s="9" t="s">
        <v>35</v>
      </c>
      <c r="S6" s="9" t="s">
        <v>36</v>
      </c>
      <c r="T6" s="9" t="s">
        <v>37</v>
      </c>
      <c r="U6" s="10" t="s">
        <v>38</v>
      </c>
      <c r="V6" s="8" t="s">
        <v>39</v>
      </c>
      <c r="W6" s="9" t="s">
        <v>40</v>
      </c>
      <c r="X6" s="9" t="s">
        <v>41</v>
      </c>
      <c r="Y6" s="9" t="s">
        <v>42</v>
      </c>
      <c r="Z6" s="10" t="s">
        <v>43</v>
      </c>
      <c r="AA6" s="8" t="s">
        <v>59</v>
      </c>
      <c r="AB6" s="9" t="s">
        <v>60</v>
      </c>
      <c r="AC6" s="9" t="s">
        <v>61</v>
      </c>
      <c r="AD6" s="13" t="s">
        <v>62</v>
      </c>
      <c r="AE6" s="14" t="s">
        <v>63</v>
      </c>
      <c r="AF6" s="8" t="s">
        <v>44</v>
      </c>
      <c r="AG6" s="9" t="s">
        <v>45</v>
      </c>
      <c r="AH6" s="9" t="s">
        <v>46</v>
      </c>
      <c r="AI6" s="9" t="s">
        <v>47</v>
      </c>
      <c r="AJ6" s="10" t="s">
        <v>48</v>
      </c>
      <c r="AK6" s="8" t="s">
        <v>44</v>
      </c>
      <c r="AL6" s="9" t="s">
        <v>45</v>
      </c>
      <c r="AM6" s="9" t="s">
        <v>46</v>
      </c>
      <c r="AN6" s="9" t="s">
        <v>47</v>
      </c>
      <c r="AO6" s="10" t="s">
        <v>48</v>
      </c>
      <c r="AP6" s="8" t="s">
        <v>49</v>
      </c>
      <c r="AQ6" s="9" t="s">
        <v>50</v>
      </c>
      <c r="AR6" s="9" t="s">
        <v>51</v>
      </c>
      <c r="AS6" s="9" t="s">
        <v>52</v>
      </c>
      <c r="AT6" s="10" t="s">
        <v>53</v>
      </c>
      <c r="AU6" s="8" t="s">
        <v>54</v>
      </c>
      <c r="AV6" s="9" t="s">
        <v>55</v>
      </c>
      <c r="AW6" s="9" t="s">
        <v>56</v>
      </c>
      <c r="AX6" s="9" t="s">
        <v>57</v>
      </c>
      <c r="AY6" s="10" t="s">
        <v>58</v>
      </c>
    </row>
    <row r="7" spans="1:51" ht="40.5" customHeight="1">
      <c r="A7" s="5" t="s">
        <v>8</v>
      </c>
      <c r="B7" s="25">
        <f>G7+Q7+V7+AF7+AK7+AP7+AU7+AA7+L7</f>
        <v>4774.400000000001</v>
      </c>
      <c r="C7" s="26">
        <f>H7+R7+W7+AG7+AL7+AQ7+AV7+AB7+M7</f>
        <v>10501.6</v>
      </c>
      <c r="D7" s="26">
        <f>I7+S7+X7+AH7+AM7+AR7+AW7+AC7+N7</f>
        <v>4843.7</v>
      </c>
      <c r="E7" s="27">
        <f>IF(C7=0," ",IF(D7/C7*100&gt;200,"СВ.200",D7/C7))</f>
        <v>0.46123447855564864</v>
      </c>
      <c r="F7" s="28">
        <f>IF(B7=0," ",IF(D7/B7*100&gt;200,"СВ.200",D7/B7))</f>
        <v>1.0145149128686326</v>
      </c>
      <c r="G7" s="30">
        <v>2603.8</v>
      </c>
      <c r="H7" s="30">
        <v>5805</v>
      </c>
      <c r="I7" s="30">
        <v>2384.4</v>
      </c>
      <c r="J7" s="27">
        <f aca="true" t="shared" si="0" ref="J7:J14">IF(H7=0," ",IF(I7/H7*100&gt;200,"СВ.200",I7/H7))</f>
        <v>0.410749354005168</v>
      </c>
      <c r="K7" s="77">
        <f aca="true" t="shared" si="1" ref="K7:K14">IF(G7=0," ",IF(I7/G7*100&gt;200,"СВ.200",I7/G7))</f>
        <v>0.9157385359858667</v>
      </c>
      <c r="L7" s="30">
        <v>1655.1</v>
      </c>
      <c r="M7" s="30">
        <v>3632.4</v>
      </c>
      <c r="N7" s="30">
        <v>1917.1</v>
      </c>
      <c r="O7" s="27">
        <f aca="true" t="shared" si="2" ref="O7:O14">IF(M7=0," ",IF(N7/M7*100&gt;200,"СВ.200",N7/M7))</f>
        <v>0.5277777777777778</v>
      </c>
      <c r="P7" s="28">
        <f aca="true" t="shared" si="3" ref="P7:P14">IF(L7=0," ",IF(N7/L7*100&gt;200,"СВ.200",N7/L7))</f>
        <v>1.1582985922300768</v>
      </c>
      <c r="Q7" s="30">
        <v>395.3</v>
      </c>
      <c r="R7" s="30">
        <v>832</v>
      </c>
      <c r="S7" s="30">
        <v>347</v>
      </c>
      <c r="T7" s="27">
        <f>IF(R7=0," ",IF(S7/R7*100&gt;200,"СВ.200",S7/R7))</f>
        <v>0.4170673076923077</v>
      </c>
      <c r="U7" s="28">
        <f>IF(Q7=0," ",IF(S7/Q7*100&gt;200,"СВ.200",S7/Q7))</f>
        <v>0.8778143182393119</v>
      </c>
      <c r="V7" s="30">
        <v>40.3</v>
      </c>
      <c r="W7" s="30">
        <v>45</v>
      </c>
      <c r="X7" s="30">
        <v>23.7</v>
      </c>
      <c r="Y7" s="27">
        <f>IF(W7=0," ",IF(X7/W7*100&gt;200,"СВ.200",X7/W7))</f>
        <v>0.5266666666666666</v>
      </c>
      <c r="Z7" s="28">
        <f>IF(V7=0," ",IF(X7/V7*100&gt;200,"СВ.200",X7/V7))</f>
        <v>0.5880893300248139</v>
      </c>
      <c r="AA7" s="29"/>
      <c r="AB7" s="30">
        <v>15</v>
      </c>
      <c r="AC7" s="30">
        <v>22.6</v>
      </c>
      <c r="AD7" s="27">
        <f>IF(AB7=0," ",IF(AC7/AB7*100&gt;200,"СВ.200",AC7/AB7))</f>
        <v>1.5066666666666668</v>
      </c>
      <c r="AE7" s="28" t="str">
        <f>IF(AA7=0," ",IF(AC7/AA7*100&gt;200,"СВ.200",AC7/AA7))</f>
        <v> </v>
      </c>
      <c r="AF7" s="30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29"/>
      <c r="AQ7" s="30"/>
      <c r="AR7" s="30"/>
      <c r="AS7" s="27" t="str">
        <f>IF(AQ7=0," ",IF(AR7/AQ7*100&gt;200,"СВ.200",AR7/AQ7))</f>
        <v> </v>
      </c>
      <c r="AT7" s="28" t="str">
        <f>IF(AP7=0," ",IF(AR7/AP7*100&gt;200,"СВ.200",AR7/AP7))</f>
        <v> </v>
      </c>
      <c r="AU7" s="30">
        <v>79.9</v>
      </c>
      <c r="AV7" s="30">
        <v>172.2</v>
      </c>
      <c r="AW7" s="30">
        <v>148.9</v>
      </c>
      <c r="AX7" s="27">
        <f>IF(AV7=0," ",IF(AW7/AV7*100&gt;200,"СВ.200",AW7/AV7))</f>
        <v>0.864692218350755</v>
      </c>
      <c r="AY7" s="28">
        <f>IF(AU7=0," ",IF(AW7/AU7*100&gt;200,"СВ.200",AW7/AU7))</f>
        <v>1.8635794743429286</v>
      </c>
    </row>
    <row r="8" spans="1:51" ht="40.5" customHeight="1">
      <c r="A8" s="5" t="s">
        <v>9</v>
      </c>
      <c r="B8" s="25"/>
      <c r="C8" s="26"/>
      <c r="D8" s="26"/>
      <c r="E8" s="27" t="str">
        <f aca="true" t="shared" si="4" ref="E8:E14">IF(C8=0," ",IF(D8/C8*100&gt;200,"СВ.200",D8/C8))</f>
        <v> </v>
      </c>
      <c r="F8" s="28" t="str">
        <f aca="true" t="shared" si="5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7" t="str">
        <f t="shared" si="1"/>
        <v> </v>
      </c>
      <c r="L8" s="30"/>
      <c r="M8" s="30"/>
      <c r="N8" s="30"/>
      <c r="O8" s="27" t="str">
        <f t="shared" si="2"/>
        <v> </v>
      </c>
      <c r="P8" s="28" t="str">
        <f t="shared" si="3"/>
        <v> </v>
      </c>
      <c r="Q8" s="67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29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30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29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29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  <c r="AU8" s="30"/>
      <c r="AV8" s="30"/>
      <c r="AW8" s="30"/>
      <c r="AX8" s="27" t="str">
        <f aca="true" t="shared" si="18" ref="AX8:AX14">IF(AV8=0," ",IF(AW8/AV8*100&gt;200,"СВ.200",AW8/AV8))</f>
        <v> </v>
      </c>
      <c r="AY8" s="28" t="str">
        <f aca="true" t="shared" si="19" ref="AY8:AY14">IF(AU8=0," ",IF(AW8/AU8*100&gt;200,"СВ.200",AW8/AU8))</f>
        <v> </v>
      </c>
    </row>
    <row r="9" spans="1:51" ht="40.5" customHeight="1">
      <c r="A9" s="5" t="s">
        <v>10</v>
      </c>
      <c r="B9" s="25">
        <f>G9+Q9+V9+AF9+AK9+AP9+AU9+AA9+L9</f>
        <v>3532</v>
      </c>
      <c r="C9" s="26">
        <f>H9+R9+W9+AG9+AL9+AQ9+AV9+AB9+M9</f>
        <v>7310.4</v>
      </c>
      <c r="D9" s="26">
        <f>I9+S9+X9+AH9+AM9+AR9+AW9+AC9+N9</f>
        <v>3684.7999999999997</v>
      </c>
      <c r="E9" s="27">
        <f t="shared" si="4"/>
        <v>0.5040490260450864</v>
      </c>
      <c r="F9" s="28">
        <f t="shared" si="5"/>
        <v>1.0432616081540202</v>
      </c>
      <c r="G9" s="30">
        <v>3051.7</v>
      </c>
      <c r="H9" s="30">
        <v>6077</v>
      </c>
      <c r="I9" s="30">
        <v>3033.2</v>
      </c>
      <c r="J9" s="27">
        <f t="shared" si="0"/>
        <v>0.4991278591410235</v>
      </c>
      <c r="K9" s="77">
        <f t="shared" si="1"/>
        <v>0.993937805157781</v>
      </c>
      <c r="L9" s="30">
        <v>244.8</v>
      </c>
      <c r="M9" s="30">
        <v>733.4</v>
      </c>
      <c r="N9" s="30">
        <v>387.1</v>
      </c>
      <c r="O9" s="27">
        <f t="shared" si="2"/>
        <v>0.5278156531224435</v>
      </c>
      <c r="P9" s="28">
        <f t="shared" si="3"/>
        <v>1.5812908496732025</v>
      </c>
      <c r="Q9" s="67"/>
      <c r="R9" s="30"/>
      <c r="S9" s="30"/>
      <c r="T9" s="27" t="str">
        <f t="shared" si="6"/>
        <v> </v>
      </c>
      <c r="U9" s="28" t="str">
        <f t="shared" si="7"/>
        <v> </v>
      </c>
      <c r="V9" s="30">
        <v>3.1</v>
      </c>
      <c r="W9" s="30">
        <v>10</v>
      </c>
      <c r="X9" s="30">
        <v>0</v>
      </c>
      <c r="Y9" s="27">
        <f t="shared" si="8"/>
        <v>0</v>
      </c>
      <c r="Z9" s="28">
        <f t="shared" si="9"/>
        <v>0</v>
      </c>
      <c r="AA9" s="29"/>
      <c r="AB9" s="30"/>
      <c r="AC9" s="30"/>
      <c r="AD9" s="27" t="str">
        <f t="shared" si="10"/>
        <v> </v>
      </c>
      <c r="AE9" s="28" t="str">
        <f t="shared" si="11"/>
        <v> </v>
      </c>
      <c r="AF9" s="30">
        <v>20.1</v>
      </c>
      <c r="AG9" s="30">
        <v>100</v>
      </c>
      <c r="AH9" s="30">
        <v>32.3</v>
      </c>
      <c r="AI9" s="27">
        <f t="shared" si="12"/>
        <v>0.32299999999999995</v>
      </c>
      <c r="AJ9" s="28">
        <f t="shared" si="13"/>
        <v>1.606965174129353</v>
      </c>
      <c r="AK9" s="29"/>
      <c r="AL9" s="30"/>
      <c r="AM9" s="30"/>
      <c r="AN9" s="27" t="str">
        <f t="shared" si="14"/>
        <v> </v>
      </c>
      <c r="AO9" s="28" t="str">
        <f t="shared" si="15"/>
        <v> </v>
      </c>
      <c r="AP9" s="30">
        <v>212.3</v>
      </c>
      <c r="AQ9" s="30">
        <v>390</v>
      </c>
      <c r="AR9" s="30">
        <v>232.2</v>
      </c>
      <c r="AS9" s="27">
        <f t="shared" si="16"/>
        <v>0.5953846153846154</v>
      </c>
      <c r="AT9" s="28">
        <f t="shared" si="17"/>
        <v>1.0937352802637776</v>
      </c>
      <c r="AU9" s="30"/>
      <c r="AV9" s="30"/>
      <c r="AW9" s="30"/>
      <c r="AX9" s="27" t="str">
        <f t="shared" si="18"/>
        <v> </v>
      </c>
      <c r="AY9" s="28" t="str">
        <f t="shared" si="19"/>
        <v> </v>
      </c>
    </row>
    <row r="10" spans="1:51" ht="29.25" customHeight="1">
      <c r="A10" s="5" t="s">
        <v>20</v>
      </c>
      <c r="B10" s="25">
        <f>G10+Q10+V10+AF10+AK10+AP10+AU10+AA10+L10</f>
        <v>31.200000000000003</v>
      </c>
      <c r="C10" s="26">
        <f>H10+R10+W10+AG10+AL10+AQ10+AV10+AB10+M10</f>
        <v>74</v>
      </c>
      <c r="D10" s="26">
        <f>I10+S10+X10+AH10+AM10+AR10+AW10+AC10+N10</f>
        <v>22.2</v>
      </c>
      <c r="E10" s="27">
        <f t="shared" si="4"/>
        <v>0.3</v>
      </c>
      <c r="F10" s="28">
        <f t="shared" si="5"/>
        <v>0.7115384615384615</v>
      </c>
      <c r="G10" s="30">
        <v>9.3</v>
      </c>
      <c r="H10" s="30">
        <v>17</v>
      </c>
      <c r="I10" s="30">
        <v>7.3</v>
      </c>
      <c r="J10" s="27">
        <f t="shared" si="0"/>
        <v>0.4294117647058823</v>
      </c>
      <c r="K10" s="77">
        <f t="shared" si="1"/>
        <v>0.7849462365591398</v>
      </c>
      <c r="L10" s="29"/>
      <c r="M10" s="30"/>
      <c r="N10" s="30"/>
      <c r="O10" s="27" t="str">
        <f t="shared" si="2"/>
        <v> </v>
      </c>
      <c r="P10" s="28" t="str">
        <f t="shared" si="3"/>
        <v> </v>
      </c>
      <c r="Q10" s="67"/>
      <c r="R10" s="30"/>
      <c r="S10" s="30"/>
      <c r="T10" s="27" t="str">
        <f t="shared" si="6"/>
        <v> </v>
      </c>
      <c r="U10" s="28" t="str">
        <f t="shared" si="7"/>
        <v> </v>
      </c>
      <c r="V10" s="30">
        <v>15.3</v>
      </c>
      <c r="W10" s="30">
        <v>17</v>
      </c>
      <c r="X10" s="30">
        <v>8.9</v>
      </c>
      <c r="Y10" s="27">
        <f t="shared" si="8"/>
        <v>0.5235294117647059</v>
      </c>
      <c r="Z10" s="28">
        <f t="shared" si="9"/>
        <v>0.5816993464052288</v>
      </c>
      <c r="AA10" s="29"/>
      <c r="AB10" s="30"/>
      <c r="AC10" s="30"/>
      <c r="AD10" s="27" t="str">
        <f t="shared" si="10"/>
        <v> </v>
      </c>
      <c r="AE10" s="28" t="str">
        <f t="shared" si="11"/>
        <v> </v>
      </c>
      <c r="AF10" s="30">
        <v>0.1</v>
      </c>
      <c r="AG10" s="30">
        <v>3</v>
      </c>
      <c r="AH10" s="30">
        <v>0.7</v>
      </c>
      <c r="AI10" s="27">
        <f t="shared" si="12"/>
        <v>0.2333333333333333</v>
      </c>
      <c r="AJ10" s="28" t="str">
        <f t="shared" si="13"/>
        <v>СВ.200</v>
      </c>
      <c r="AK10" s="29"/>
      <c r="AL10" s="30"/>
      <c r="AM10" s="30"/>
      <c r="AN10" s="27" t="str">
        <f t="shared" si="14"/>
        <v> </v>
      </c>
      <c r="AO10" s="28" t="str">
        <f t="shared" si="15"/>
        <v> </v>
      </c>
      <c r="AP10" s="30">
        <v>6.5</v>
      </c>
      <c r="AQ10" s="30">
        <v>37</v>
      </c>
      <c r="AR10" s="30">
        <v>5.3</v>
      </c>
      <c r="AS10" s="27">
        <f t="shared" si="16"/>
        <v>0.14324324324324325</v>
      </c>
      <c r="AT10" s="28">
        <f t="shared" si="17"/>
        <v>0.8153846153846154</v>
      </c>
      <c r="AU10" s="30"/>
      <c r="AV10" s="30"/>
      <c r="AW10" s="30"/>
      <c r="AX10" s="27" t="str">
        <f t="shared" si="18"/>
        <v> </v>
      </c>
      <c r="AY10" s="28" t="str">
        <f t="shared" si="19"/>
        <v> </v>
      </c>
    </row>
    <row r="11" spans="1:51" ht="27" customHeight="1">
      <c r="A11" s="5" t="s">
        <v>11</v>
      </c>
      <c r="B11" s="25">
        <f>G11+Q11+V11+AF11+AK11+AP11+AU11+AA11+L11</f>
        <v>112.8</v>
      </c>
      <c r="C11" s="26">
        <f>H11+R11+W11+AG11+AL11+AQ11+AV11+AB11+M11</f>
        <v>392.5</v>
      </c>
      <c r="D11" s="26">
        <f>I11+S11+X11+AH11+AM11+AR11+AW11+AC11+N11</f>
        <v>101.39999999999998</v>
      </c>
      <c r="E11" s="27">
        <f t="shared" si="4"/>
        <v>0.2583439490445859</v>
      </c>
      <c r="F11" s="28">
        <f t="shared" si="5"/>
        <v>0.8989361702127657</v>
      </c>
      <c r="G11" s="30">
        <v>49.2</v>
      </c>
      <c r="H11" s="30">
        <v>43</v>
      </c>
      <c r="I11" s="30">
        <v>34.8</v>
      </c>
      <c r="J11" s="27">
        <f t="shared" si="0"/>
        <v>0.8093023255813953</v>
      </c>
      <c r="K11" s="77">
        <f t="shared" si="1"/>
        <v>0.7073170731707316</v>
      </c>
      <c r="L11" s="29"/>
      <c r="M11" s="30"/>
      <c r="N11" s="30"/>
      <c r="O11" s="27" t="str">
        <f t="shared" si="2"/>
        <v> </v>
      </c>
      <c r="P11" s="28" t="str">
        <f t="shared" si="3"/>
        <v> </v>
      </c>
      <c r="Q11" s="67"/>
      <c r="R11" s="30"/>
      <c r="S11" s="30"/>
      <c r="T11" s="27" t="str">
        <f t="shared" si="6"/>
        <v> </v>
      </c>
      <c r="U11" s="28" t="str">
        <f t="shared" si="7"/>
        <v> </v>
      </c>
      <c r="V11" s="30">
        <v>0.6</v>
      </c>
      <c r="W11" s="30">
        <v>0.5</v>
      </c>
      <c r="X11" s="30">
        <v>1.3</v>
      </c>
      <c r="Y11" s="27" t="str">
        <f t="shared" si="8"/>
        <v>СВ.200</v>
      </c>
      <c r="Z11" s="28" t="str">
        <f t="shared" si="9"/>
        <v>СВ.200</v>
      </c>
      <c r="AA11" s="29"/>
      <c r="AB11" s="30"/>
      <c r="AC11" s="30"/>
      <c r="AD11" s="27" t="str">
        <f t="shared" si="10"/>
        <v> </v>
      </c>
      <c r="AE11" s="28" t="str">
        <f t="shared" si="11"/>
        <v> </v>
      </c>
      <c r="AF11" s="30">
        <v>13.6</v>
      </c>
      <c r="AG11" s="30">
        <v>27</v>
      </c>
      <c r="AH11" s="30">
        <v>7.3</v>
      </c>
      <c r="AI11" s="27">
        <f t="shared" si="12"/>
        <v>0.27037037037037037</v>
      </c>
      <c r="AJ11" s="28">
        <f t="shared" si="13"/>
        <v>0.5367647058823529</v>
      </c>
      <c r="AK11" s="29"/>
      <c r="AL11" s="30"/>
      <c r="AM11" s="30"/>
      <c r="AN11" s="27" t="str">
        <f t="shared" si="14"/>
        <v> </v>
      </c>
      <c r="AO11" s="28" t="str">
        <f t="shared" si="15"/>
        <v> </v>
      </c>
      <c r="AP11" s="30">
        <v>48.8</v>
      </c>
      <c r="AQ11" s="30">
        <v>315</v>
      </c>
      <c r="AR11" s="30">
        <v>57.4</v>
      </c>
      <c r="AS11" s="27">
        <f t="shared" si="16"/>
        <v>0.18222222222222223</v>
      </c>
      <c r="AT11" s="28">
        <f t="shared" si="17"/>
        <v>1.1762295081967213</v>
      </c>
      <c r="AU11" s="30">
        <v>0.6</v>
      </c>
      <c r="AV11" s="30">
        <v>7</v>
      </c>
      <c r="AW11" s="30">
        <v>0.6</v>
      </c>
      <c r="AX11" s="27">
        <f t="shared" si="18"/>
        <v>0.08571428571428572</v>
      </c>
      <c r="AY11" s="28">
        <f t="shared" si="19"/>
        <v>1</v>
      </c>
    </row>
    <row r="12" spans="1:51" ht="29.25" customHeight="1">
      <c r="A12" s="5" t="s">
        <v>12</v>
      </c>
      <c r="B12" s="25">
        <f>G12+Q12+V12+AF12+AK12+AP12+AU12+AA12+L12</f>
        <v>26.299999999999997</v>
      </c>
      <c r="C12" s="26">
        <f>H12+R12+W12+AG12+AL12+AQ12+AV12+AB12+M12</f>
        <v>125</v>
      </c>
      <c r="D12" s="26">
        <f>I12+S12+X12+AH12+AM12+AR12+AW12+AC12+N12</f>
        <v>32.1</v>
      </c>
      <c r="E12" s="27">
        <f t="shared" si="4"/>
        <v>0.25680000000000003</v>
      </c>
      <c r="F12" s="28">
        <f t="shared" si="5"/>
        <v>1.220532319391635</v>
      </c>
      <c r="G12" s="30">
        <v>11.5</v>
      </c>
      <c r="H12" s="30">
        <v>18</v>
      </c>
      <c r="I12" s="30">
        <v>11.7</v>
      </c>
      <c r="J12" s="27">
        <f t="shared" si="0"/>
        <v>0.6499999999999999</v>
      </c>
      <c r="K12" s="77">
        <f t="shared" si="1"/>
        <v>1.017391304347826</v>
      </c>
      <c r="L12" s="29"/>
      <c r="M12" s="30"/>
      <c r="N12" s="30"/>
      <c r="O12" s="27" t="str">
        <f t="shared" si="2"/>
        <v> </v>
      </c>
      <c r="P12" s="28" t="str">
        <f t="shared" si="3"/>
        <v> </v>
      </c>
      <c r="Q12" s="67"/>
      <c r="R12" s="30"/>
      <c r="S12" s="30"/>
      <c r="T12" s="27" t="str">
        <f t="shared" si="6"/>
        <v> </v>
      </c>
      <c r="U12" s="28" t="str">
        <f t="shared" si="7"/>
        <v> </v>
      </c>
      <c r="V12" s="30"/>
      <c r="W12" s="30"/>
      <c r="X12" s="30"/>
      <c r="Y12" s="27" t="str">
        <f t="shared" si="8"/>
        <v> </v>
      </c>
      <c r="Z12" s="28" t="str">
        <f t="shared" si="9"/>
        <v> </v>
      </c>
      <c r="AA12" s="29"/>
      <c r="AB12" s="30"/>
      <c r="AC12" s="30"/>
      <c r="AD12" s="27" t="str">
        <f t="shared" si="10"/>
        <v> </v>
      </c>
      <c r="AE12" s="28" t="str">
        <f t="shared" si="11"/>
        <v> </v>
      </c>
      <c r="AF12" s="30">
        <v>0.6</v>
      </c>
      <c r="AG12" s="30">
        <v>5</v>
      </c>
      <c r="AH12" s="30">
        <v>0.9</v>
      </c>
      <c r="AI12" s="27">
        <f t="shared" si="12"/>
        <v>0.18</v>
      </c>
      <c r="AJ12" s="28">
        <f t="shared" si="13"/>
        <v>1.5</v>
      </c>
      <c r="AK12" s="29"/>
      <c r="AL12" s="30"/>
      <c r="AM12" s="30"/>
      <c r="AN12" s="27" t="str">
        <f t="shared" si="14"/>
        <v> </v>
      </c>
      <c r="AO12" s="28" t="str">
        <f t="shared" si="15"/>
        <v> </v>
      </c>
      <c r="AP12" s="30">
        <v>14.2</v>
      </c>
      <c r="AQ12" s="30">
        <v>100</v>
      </c>
      <c r="AR12" s="30">
        <v>19.5</v>
      </c>
      <c r="AS12" s="27">
        <f t="shared" si="16"/>
        <v>0.195</v>
      </c>
      <c r="AT12" s="28">
        <f t="shared" si="17"/>
        <v>1.3732394366197185</v>
      </c>
      <c r="AU12" s="30"/>
      <c r="AV12" s="30">
        <v>2</v>
      </c>
      <c r="AW12" s="30"/>
      <c r="AX12" s="27">
        <f t="shared" si="18"/>
        <v>0</v>
      </c>
      <c r="AY12" s="28" t="str">
        <f t="shared" si="19"/>
        <v> </v>
      </c>
    </row>
    <row r="13" spans="1:51" ht="42.75" customHeight="1">
      <c r="A13" s="6" t="s">
        <v>13</v>
      </c>
      <c r="B13" s="31">
        <f>SUM(B9:B12)</f>
        <v>3702.3</v>
      </c>
      <c r="C13" s="32">
        <f>SUM(C9:C12)</f>
        <v>7901.9</v>
      </c>
      <c r="D13" s="33">
        <f>SUM(D9:D12)</f>
        <v>3840.4999999999995</v>
      </c>
      <c r="E13" s="34">
        <f t="shared" si="4"/>
        <v>0.48602234905529046</v>
      </c>
      <c r="F13" s="35">
        <f t="shared" si="5"/>
        <v>1.0373281473678522</v>
      </c>
      <c r="G13" s="31">
        <f>SUM(G9:G12)</f>
        <v>3121.7</v>
      </c>
      <c r="H13" s="32">
        <f>SUM(H9:H12)</f>
        <v>6155</v>
      </c>
      <c r="I13" s="33">
        <f>SUM(I9:I12)</f>
        <v>3087</v>
      </c>
      <c r="J13" s="34">
        <f t="shared" si="0"/>
        <v>0.5015434606011373</v>
      </c>
      <c r="K13" s="78">
        <f t="shared" si="1"/>
        <v>0.9888842617804402</v>
      </c>
      <c r="L13" s="31">
        <f>SUM(L9:L12)</f>
        <v>244.8</v>
      </c>
      <c r="M13" s="32">
        <f>SUM(M9:M12)</f>
        <v>733.4</v>
      </c>
      <c r="N13" s="33">
        <f>SUM(N9:N12)</f>
        <v>387.1</v>
      </c>
      <c r="O13" s="34">
        <f t="shared" si="2"/>
        <v>0.5278156531224435</v>
      </c>
      <c r="P13" s="35">
        <f t="shared" si="3"/>
        <v>1.5812908496732025</v>
      </c>
      <c r="Q13" s="81">
        <f>SUM(Q9:Q12)</f>
        <v>0</v>
      </c>
      <c r="R13" s="32">
        <f>SUM(R9:R12)</f>
        <v>0</v>
      </c>
      <c r="S13" s="33">
        <f>SUM(S9:S12)</f>
        <v>0</v>
      </c>
      <c r="T13" s="34" t="str">
        <f t="shared" si="6"/>
        <v> </v>
      </c>
      <c r="U13" s="35" t="str">
        <f t="shared" si="7"/>
        <v> </v>
      </c>
      <c r="V13" s="31">
        <f>SUM(V9:V12)</f>
        <v>19.000000000000004</v>
      </c>
      <c r="W13" s="32">
        <f>SUM(W9:W12)</f>
        <v>27.5</v>
      </c>
      <c r="X13" s="33">
        <f>SUM(X9:X12)</f>
        <v>10.200000000000001</v>
      </c>
      <c r="Y13" s="34">
        <f t="shared" si="8"/>
        <v>0.37090909090909097</v>
      </c>
      <c r="Z13" s="35">
        <f t="shared" si="9"/>
        <v>0.5368421052631579</v>
      </c>
      <c r="AA13" s="31">
        <f>SUM(AA9:AA12)</f>
        <v>0</v>
      </c>
      <c r="AB13" s="32">
        <f>SUM(AB9:AB12)</f>
        <v>0</v>
      </c>
      <c r="AC13" s="33">
        <f>SUM(AC9:AC12)</f>
        <v>0</v>
      </c>
      <c r="AD13" s="34" t="str">
        <f t="shared" si="10"/>
        <v> </v>
      </c>
      <c r="AE13" s="35" t="str">
        <f t="shared" si="11"/>
        <v> </v>
      </c>
      <c r="AF13" s="31">
        <f>SUM(AF9:AF12)</f>
        <v>34.400000000000006</v>
      </c>
      <c r="AG13" s="32">
        <f>SUM(AG9:AG12)</f>
        <v>135</v>
      </c>
      <c r="AH13" s="33">
        <f>SUM(AH9:AH12)</f>
        <v>41.199999999999996</v>
      </c>
      <c r="AI13" s="34">
        <f t="shared" si="12"/>
        <v>0.30518518518518517</v>
      </c>
      <c r="AJ13" s="35">
        <f t="shared" si="13"/>
        <v>1.1976744186046508</v>
      </c>
      <c r="AK13" s="31">
        <f>SUM(AK9:AK12)</f>
        <v>0</v>
      </c>
      <c r="AL13" s="32">
        <f>SUM(AL9:AL12)</f>
        <v>0</v>
      </c>
      <c r="AM13" s="33">
        <f>SUM(AM9:AM12)</f>
        <v>0</v>
      </c>
      <c r="AN13" s="34" t="str">
        <f t="shared" si="14"/>
        <v> </v>
      </c>
      <c r="AO13" s="35" t="str">
        <f t="shared" si="15"/>
        <v> </v>
      </c>
      <c r="AP13" s="31">
        <f>SUM(AP9:AP12)</f>
        <v>281.8</v>
      </c>
      <c r="AQ13" s="32">
        <f>SUM(AQ9:AQ12)</f>
        <v>842</v>
      </c>
      <c r="AR13" s="33">
        <f>SUM(AR9:AR12)</f>
        <v>314.4</v>
      </c>
      <c r="AS13" s="34">
        <f t="shared" si="16"/>
        <v>0.373396674584323</v>
      </c>
      <c r="AT13" s="35">
        <f t="shared" si="17"/>
        <v>1.1156848828956705</v>
      </c>
      <c r="AU13" s="31">
        <f>SUM(AU9:AU12)</f>
        <v>0.6</v>
      </c>
      <c r="AV13" s="32">
        <f>SUM(AV9:AV12)</f>
        <v>9</v>
      </c>
      <c r="AW13" s="33">
        <f>SUM(AW9:AW12)</f>
        <v>0.6</v>
      </c>
      <c r="AX13" s="34">
        <f t="shared" si="18"/>
        <v>0.06666666666666667</v>
      </c>
      <c r="AY13" s="35">
        <f t="shared" si="19"/>
        <v>1</v>
      </c>
    </row>
    <row r="14" spans="1:51" ht="29.25" customHeight="1" thickBot="1">
      <c r="A14" s="7" t="s">
        <v>19</v>
      </c>
      <c r="B14" s="36">
        <f>B13+B7</f>
        <v>8476.7</v>
      </c>
      <c r="C14" s="37">
        <f>C13+C7</f>
        <v>18403.5</v>
      </c>
      <c r="D14" s="37">
        <f>D13+D7</f>
        <v>8684.199999999999</v>
      </c>
      <c r="E14" s="38">
        <f t="shared" si="4"/>
        <v>0.47187763197217913</v>
      </c>
      <c r="F14" s="39">
        <f t="shared" si="5"/>
        <v>1.0244788655962813</v>
      </c>
      <c r="G14" s="36">
        <f>G13+G7</f>
        <v>5725.5</v>
      </c>
      <c r="H14" s="37">
        <f>H13+H7</f>
        <v>11960</v>
      </c>
      <c r="I14" s="37">
        <f>I13+I7</f>
        <v>5471.4</v>
      </c>
      <c r="J14" s="38">
        <f t="shared" si="0"/>
        <v>0.45747491638795984</v>
      </c>
      <c r="K14" s="79">
        <f t="shared" si="1"/>
        <v>0.9556195965417866</v>
      </c>
      <c r="L14" s="36">
        <f>L13+L7</f>
        <v>1899.8999999999999</v>
      </c>
      <c r="M14" s="37">
        <f>M13+M7</f>
        <v>4365.8</v>
      </c>
      <c r="N14" s="37">
        <f>N13+N7</f>
        <v>2304.2</v>
      </c>
      <c r="O14" s="38">
        <f t="shared" si="2"/>
        <v>0.5277841403637362</v>
      </c>
      <c r="P14" s="39">
        <f t="shared" si="3"/>
        <v>1.2128006737196695</v>
      </c>
      <c r="Q14" s="82">
        <f>Q13+Q7</f>
        <v>395.3</v>
      </c>
      <c r="R14" s="37">
        <f>R13+R7</f>
        <v>832</v>
      </c>
      <c r="S14" s="37">
        <f>S13+S7</f>
        <v>347</v>
      </c>
      <c r="T14" s="38">
        <f t="shared" si="6"/>
        <v>0.4170673076923077</v>
      </c>
      <c r="U14" s="39">
        <f t="shared" si="7"/>
        <v>0.8778143182393119</v>
      </c>
      <c r="V14" s="36">
        <f>V13+V7</f>
        <v>59.3</v>
      </c>
      <c r="W14" s="37">
        <f>W13+W7</f>
        <v>72.5</v>
      </c>
      <c r="X14" s="37">
        <f>X13+X7</f>
        <v>33.9</v>
      </c>
      <c r="Y14" s="38">
        <f t="shared" si="8"/>
        <v>0.4675862068965517</v>
      </c>
      <c r="Z14" s="39">
        <f t="shared" si="9"/>
        <v>0.5716694772344013</v>
      </c>
      <c r="AA14" s="36">
        <f>AA13+AA7</f>
        <v>0</v>
      </c>
      <c r="AB14" s="37">
        <f>AB13+AB7</f>
        <v>15</v>
      </c>
      <c r="AC14" s="37">
        <f>AC13+AC7</f>
        <v>22.6</v>
      </c>
      <c r="AD14" s="38">
        <f t="shared" si="10"/>
        <v>1.5066666666666668</v>
      </c>
      <c r="AE14" s="39" t="str">
        <f t="shared" si="11"/>
        <v> </v>
      </c>
      <c r="AF14" s="36">
        <f>AF13+AF7</f>
        <v>34.400000000000006</v>
      </c>
      <c r="AG14" s="37">
        <f>AG13+AG7</f>
        <v>135</v>
      </c>
      <c r="AH14" s="37">
        <f>AH13+AH7</f>
        <v>41.199999999999996</v>
      </c>
      <c r="AI14" s="38">
        <f t="shared" si="12"/>
        <v>0.30518518518518517</v>
      </c>
      <c r="AJ14" s="39">
        <f t="shared" si="13"/>
        <v>1.1976744186046508</v>
      </c>
      <c r="AK14" s="36">
        <f>AK13+AK7</f>
        <v>0</v>
      </c>
      <c r="AL14" s="37">
        <f>AL13+AL7</f>
        <v>0</v>
      </c>
      <c r="AM14" s="37">
        <f>AM13+AM7</f>
        <v>0</v>
      </c>
      <c r="AN14" s="38" t="str">
        <f t="shared" si="14"/>
        <v> </v>
      </c>
      <c r="AO14" s="39" t="str">
        <f t="shared" si="15"/>
        <v> </v>
      </c>
      <c r="AP14" s="36">
        <f>AP13+AP7</f>
        <v>281.8</v>
      </c>
      <c r="AQ14" s="37">
        <f>AQ13+AQ7</f>
        <v>842</v>
      </c>
      <c r="AR14" s="37">
        <f>AR13+AR7</f>
        <v>314.4</v>
      </c>
      <c r="AS14" s="38">
        <f t="shared" si="16"/>
        <v>0.373396674584323</v>
      </c>
      <c r="AT14" s="39">
        <f t="shared" si="17"/>
        <v>1.1156848828956705</v>
      </c>
      <c r="AU14" s="36">
        <f>AU13+AU7</f>
        <v>80.5</v>
      </c>
      <c r="AV14" s="37">
        <f>AV13+AV7</f>
        <v>181.2</v>
      </c>
      <c r="AW14" s="37">
        <f>AW13+AW7</f>
        <v>149.5</v>
      </c>
      <c r="AX14" s="38">
        <f t="shared" si="18"/>
        <v>0.8250551876379691</v>
      </c>
      <c r="AY14" s="39">
        <f t="shared" si="19"/>
        <v>1.8571428571428572</v>
      </c>
    </row>
  </sheetData>
  <sheetProtection/>
  <mergeCells count="12">
    <mergeCell ref="A4:A5"/>
    <mergeCell ref="B4:F4"/>
    <mergeCell ref="G4:K4"/>
    <mergeCell ref="Q4:U4"/>
    <mergeCell ref="V4:Z4"/>
    <mergeCell ref="AF4:AJ4"/>
    <mergeCell ref="AK4:AO4"/>
    <mergeCell ref="AP4:AT4"/>
    <mergeCell ref="B2:U2"/>
    <mergeCell ref="AU4:AY4"/>
    <mergeCell ref="AA4:AE4"/>
    <mergeCell ref="L4:P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view="pageBreakPreview" zoomScale="70" zoomScaleNormal="85" zoomScaleSheetLayoutView="70" zoomScalePageLayoutView="0" workbookViewId="0" topLeftCell="A1">
      <pane xSplit="1" ySplit="6" topLeftCell="V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N7" sqref="AN7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140625" style="0" customWidth="1"/>
    <col min="56" max="56" width="12.421875" style="0" customWidth="1"/>
  </cols>
  <sheetData>
    <row r="2" spans="2:51" ht="18.75">
      <c r="B2" s="88" t="s">
        <v>90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100"/>
      <c r="B4" s="102" t="s">
        <v>21</v>
      </c>
      <c r="C4" s="103"/>
      <c r="D4" s="103"/>
      <c r="E4" s="103"/>
      <c r="F4" s="104"/>
      <c r="G4" s="98" t="s">
        <v>69</v>
      </c>
      <c r="H4" s="98"/>
      <c r="I4" s="98"/>
      <c r="J4" s="98"/>
      <c r="K4" s="98"/>
      <c r="L4" s="97" t="s">
        <v>100</v>
      </c>
      <c r="M4" s="98"/>
      <c r="N4" s="98"/>
      <c r="O4" s="98"/>
      <c r="P4" s="99"/>
      <c r="Q4" s="98" t="s">
        <v>14</v>
      </c>
      <c r="R4" s="98"/>
      <c r="S4" s="98"/>
      <c r="T4" s="98"/>
      <c r="U4" s="99"/>
      <c r="V4" s="98" t="s">
        <v>72</v>
      </c>
      <c r="W4" s="98"/>
      <c r="X4" s="98"/>
      <c r="Y4" s="98"/>
      <c r="Z4" s="99"/>
      <c r="AA4" s="97" t="s">
        <v>15</v>
      </c>
      <c r="AB4" s="98"/>
      <c r="AC4" s="98"/>
      <c r="AD4" s="98"/>
      <c r="AE4" s="99"/>
      <c r="AF4" s="97" t="s">
        <v>73</v>
      </c>
      <c r="AG4" s="98"/>
      <c r="AH4" s="98"/>
      <c r="AI4" s="98"/>
      <c r="AJ4" s="99"/>
      <c r="AK4" s="97" t="s">
        <v>16</v>
      </c>
      <c r="AL4" s="98"/>
      <c r="AM4" s="98"/>
      <c r="AN4" s="98"/>
      <c r="AO4" s="99"/>
      <c r="AP4" s="97" t="s">
        <v>17</v>
      </c>
      <c r="AQ4" s="98"/>
      <c r="AR4" s="98"/>
      <c r="AS4" s="98"/>
      <c r="AT4" s="99"/>
      <c r="AU4" s="97" t="s">
        <v>80</v>
      </c>
      <c r="AV4" s="98"/>
      <c r="AW4" s="98"/>
      <c r="AX4" s="98"/>
      <c r="AY4" s="98"/>
      <c r="AZ4" s="97" t="s">
        <v>18</v>
      </c>
      <c r="BA4" s="98"/>
      <c r="BB4" s="98"/>
      <c r="BC4" s="98"/>
      <c r="BD4" s="99"/>
    </row>
    <row r="5" spans="1:56" ht="63.75" customHeight="1">
      <c r="A5" s="101"/>
      <c r="B5" s="16" t="s">
        <v>98</v>
      </c>
      <c r="C5" s="17" t="s">
        <v>88</v>
      </c>
      <c r="D5" s="17" t="s">
        <v>95</v>
      </c>
      <c r="E5" s="17" t="s">
        <v>96</v>
      </c>
      <c r="F5" s="18" t="s">
        <v>91</v>
      </c>
      <c r="G5" s="16" t="s">
        <v>98</v>
      </c>
      <c r="H5" s="17" t="s">
        <v>88</v>
      </c>
      <c r="I5" s="17" t="s">
        <v>95</v>
      </c>
      <c r="J5" s="17" t="s">
        <v>96</v>
      </c>
      <c r="K5" s="18" t="s">
        <v>91</v>
      </c>
      <c r="L5" s="16" t="s">
        <v>98</v>
      </c>
      <c r="M5" s="17" t="s">
        <v>88</v>
      </c>
      <c r="N5" s="17" t="s">
        <v>95</v>
      </c>
      <c r="O5" s="17" t="s">
        <v>96</v>
      </c>
      <c r="P5" s="18" t="s">
        <v>91</v>
      </c>
      <c r="Q5" s="16" t="s">
        <v>98</v>
      </c>
      <c r="R5" s="17" t="s">
        <v>88</v>
      </c>
      <c r="S5" s="17" t="s">
        <v>95</v>
      </c>
      <c r="T5" s="17" t="s">
        <v>96</v>
      </c>
      <c r="U5" s="18" t="s">
        <v>89</v>
      </c>
      <c r="V5" s="16" t="s">
        <v>98</v>
      </c>
      <c r="W5" s="17" t="s">
        <v>88</v>
      </c>
      <c r="X5" s="17" t="s">
        <v>95</v>
      </c>
      <c r="Y5" s="17" t="s">
        <v>96</v>
      </c>
      <c r="Z5" s="18" t="s">
        <v>91</v>
      </c>
      <c r="AA5" s="16" t="s">
        <v>98</v>
      </c>
      <c r="AB5" s="17" t="s">
        <v>88</v>
      </c>
      <c r="AC5" s="17" t="s">
        <v>95</v>
      </c>
      <c r="AD5" s="17" t="s">
        <v>96</v>
      </c>
      <c r="AE5" s="18" t="s">
        <v>91</v>
      </c>
      <c r="AF5" s="16" t="s">
        <v>98</v>
      </c>
      <c r="AG5" s="17" t="s">
        <v>88</v>
      </c>
      <c r="AH5" s="17" t="s">
        <v>95</v>
      </c>
      <c r="AI5" s="17" t="s">
        <v>96</v>
      </c>
      <c r="AJ5" s="18" t="s">
        <v>91</v>
      </c>
      <c r="AK5" s="16" t="s">
        <v>98</v>
      </c>
      <c r="AL5" s="17" t="s">
        <v>88</v>
      </c>
      <c r="AM5" s="17" t="s">
        <v>95</v>
      </c>
      <c r="AN5" s="17" t="s">
        <v>96</v>
      </c>
      <c r="AO5" s="18" t="s">
        <v>92</v>
      </c>
      <c r="AP5" s="16" t="s">
        <v>98</v>
      </c>
      <c r="AQ5" s="17" t="s">
        <v>88</v>
      </c>
      <c r="AR5" s="17" t="s">
        <v>99</v>
      </c>
      <c r="AS5" s="17" t="s">
        <v>96</v>
      </c>
      <c r="AT5" s="18" t="s">
        <v>91</v>
      </c>
      <c r="AU5" s="16" t="s">
        <v>98</v>
      </c>
      <c r="AV5" s="17" t="s">
        <v>88</v>
      </c>
      <c r="AW5" s="17" t="s">
        <v>95</v>
      </c>
      <c r="AX5" s="17" t="s">
        <v>96</v>
      </c>
      <c r="AY5" s="18" t="s">
        <v>89</v>
      </c>
      <c r="AZ5" s="16" t="s">
        <v>98</v>
      </c>
      <c r="BA5" s="17" t="s">
        <v>88</v>
      </c>
      <c r="BB5" s="17" t="s">
        <v>95</v>
      </c>
      <c r="BC5" s="17" t="s">
        <v>96</v>
      </c>
      <c r="BD5" s="18" t="s">
        <v>91</v>
      </c>
    </row>
    <row r="6" spans="1:56" s="15" customFormat="1" ht="15">
      <c r="A6" s="63">
        <v>1</v>
      </c>
      <c r="B6" s="19">
        <v>2</v>
      </c>
      <c r="C6" s="20">
        <v>3</v>
      </c>
      <c r="D6" s="20">
        <v>4</v>
      </c>
      <c r="E6" s="20" t="s">
        <v>22</v>
      </c>
      <c r="F6" s="21" t="s">
        <v>23</v>
      </c>
      <c r="G6" s="55" t="s">
        <v>24</v>
      </c>
      <c r="H6" s="20" t="s">
        <v>25</v>
      </c>
      <c r="I6" s="20" t="s">
        <v>26</v>
      </c>
      <c r="J6" s="20" t="s">
        <v>27</v>
      </c>
      <c r="K6" s="54" t="s">
        <v>28</v>
      </c>
      <c r="L6" s="62" t="s">
        <v>29</v>
      </c>
      <c r="M6" s="20" t="s">
        <v>30</v>
      </c>
      <c r="N6" s="20" t="s">
        <v>31</v>
      </c>
      <c r="O6" s="20" t="s">
        <v>32</v>
      </c>
      <c r="P6" s="21" t="s">
        <v>33</v>
      </c>
      <c r="Q6" s="55" t="s">
        <v>34</v>
      </c>
      <c r="R6" s="20" t="s">
        <v>35</v>
      </c>
      <c r="S6" s="20" t="s">
        <v>36</v>
      </c>
      <c r="T6" s="20" t="s">
        <v>37</v>
      </c>
      <c r="U6" s="21" t="s">
        <v>38</v>
      </c>
      <c r="V6" s="55" t="s">
        <v>39</v>
      </c>
      <c r="W6" s="20" t="s">
        <v>40</v>
      </c>
      <c r="X6" s="20" t="s">
        <v>41</v>
      </c>
      <c r="Y6" s="20" t="s">
        <v>42</v>
      </c>
      <c r="Z6" s="20" t="s">
        <v>43</v>
      </c>
      <c r="AA6" s="20" t="s">
        <v>44</v>
      </c>
      <c r="AB6" s="20" t="s">
        <v>45</v>
      </c>
      <c r="AC6" s="20" t="s">
        <v>46</v>
      </c>
      <c r="AD6" s="20" t="s">
        <v>47</v>
      </c>
      <c r="AE6" s="20" t="s">
        <v>48</v>
      </c>
      <c r="AF6" s="20" t="s">
        <v>49</v>
      </c>
      <c r="AG6" s="20" t="s">
        <v>50</v>
      </c>
      <c r="AH6" s="20" t="s">
        <v>51</v>
      </c>
      <c r="AI6" s="20" t="s">
        <v>52</v>
      </c>
      <c r="AJ6" s="20" t="s">
        <v>53</v>
      </c>
      <c r="AK6" s="20" t="s">
        <v>54</v>
      </c>
      <c r="AL6" s="20" t="s">
        <v>55</v>
      </c>
      <c r="AM6" s="20" t="s">
        <v>56</v>
      </c>
      <c r="AN6" s="20" t="s">
        <v>57</v>
      </c>
      <c r="AO6" s="20" t="s">
        <v>58</v>
      </c>
      <c r="AP6" s="20" t="s">
        <v>59</v>
      </c>
      <c r="AQ6" s="20" t="s">
        <v>60</v>
      </c>
      <c r="AR6" s="20" t="s">
        <v>61</v>
      </c>
      <c r="AS6" s="20" t="s">
        <v>62</v>
      </c>
      <c r="AT6" s="20" t="s">
        <v>63</v>
      </c>
      <c r="AU6" s="20" t="s">
        <v>64</v>
      </c>
      <c r="AV6" s="20" t="s">
        <v>65</v>
      </c>
      <c r="AW6" s="20" t="s">
        <v>66</v>
      </c>
      <c r="AX6" s="20" t="s">
        <v>67</v>
      </c>
      <c r="AY6" s="54" t="s">
        <v>68</v>
      </c>
      <c r="AZ6" s="22" t="s">
        <v>81</v>
      </c>
      <c r="BA6" s="23" t="s">
        <v>82</v>
      </c>
      <c r="BB6" s="23" t="s">
        <v>83</v>
      </c>
      <c r="BC6" s="23" t="s">
        <v>84</v>
      </c>
      <c r="BD6" s="24" t="s">
        <v>85</v>
      </c>
    </row>
    <row r="7" spans="1:56" s="42" customFormat="1" ht="36.75" customHeight="1">
      <c r="A7" s="64" t="s">
        <v>8</v>
      </c>
      <c r="B7" s="52">
        <f>G7+Q7+AA7+AF7+AK7+AP7+AU7+AZ7+V7+L7</f>
        <v>2621.4</v>
      </c>
      <c r="C7" s="53">
        <f>H7+R7+AB7+AG7+AL7+AQ7+AV7+BA7+W7+M7</f>
        <v>4962.8</v>
      </c>
      <c r="D7" s="53">
        <f>I7+S7+AC7+AH7+AM7+AR7+AW7+BB7+X7+N7</f>
        <v>2698.9</v>
      </c>
      <c r="E7" s="40">
        <f>IF(C7=0," ",IF(D7/C7*100&gt;200,"СВ.200",D7/C7))</f>
        <v>0.5438260659305231</v>
      </c>
      <c r="F7" s="41">
        <f>IF(B7=0," ",IF(D7/B7*100&gt;200,"СВ.200",D7/B7))</f>
        <v>1.0295643549248492</v>
      </c>
      <c r="G7" s="72">
        <v>329.5</v>
      </c>
      <c r="H7" s="73">
        <v>640</v>
      </c>
      <c r="I7" s="72">
        <v>362.1</v>
      </c>
      <c r="J7" s="40">
        <f>IF(H7=0," ",IF(I7/H7*100&gt;200,"СВ.200",I7/H7))</f>
        <v>0.56578125</v>
      </c>
      <c r="K7" s="59">
        <f>IF(G7=0," ",IF(I7/G7*100&gt;200,"СВ.200",I7/G7))</f>
        <v>1.0989377845220032</v>
      </c>
      <c r="L7" s="83"/>
      <c r="M7" s="73">
        <v>559.8</v>
      </c>
      <c r="N7" s="72"/>
      <c r="O7" s="40">
        <f>IF(M7=0," ",IF(N7/M7*100&gt;200,"СВ.200",N7/M7))</f>
        <v>0</v>
      </c>
      <c r="P7" s="41" t="str">
        <f>IF(L7=0," ",IF(N7/L7*100&gt;200,"СВ.200",N7/L7))</f>
        <v> </v>
      </c>
      <c r="Q7" s="75">
        <v>349.2</v>
      </c>
      <c r="R7" s="73">
        <v>527.9</v>
      </c>
      <c r="S7" s="72">
        <v>580.9</v>
      </c>
      <c r="T7" s="40">
        <f>IF(R7=0," ",IF(S7/R7*100&gt;200,"СВ.200",S7/R7))</f>
        <v>1.1003978026141314</v>
      </c>
      <c r="U7" s="41">
        <f>IF(Q7=0," ",IF(S7/Q7*100&gt;200,"СВ.200",S7/Q7))</f>
        <v>1.6635166093928981</v>
      </c>
      <c r="V7" s="75"/>
      <c r="W7" s="73"/>
      <c r="X7" s="72"/>
      <c r="Y7" s="40" t="str">
        <f>IF(W7=0," ",IF(X7/W7*100&gt;200,"СВ.200",X7/W7))</f>
        <v> </v>
      </c>
      <c r="Z7" s="41" t="str">
        <f>IF(V7=0," ",IF(X7/V7*100&gt;200,"СВ.200",X7/V7))</f>
        <v> </v>
      </c>
      <c r="AA7" s="74">
        <v>2.6</v>
      </c>
      <c r="AB7" s="73">
        <v>5.2</v>
      </c>
      <c r="AC7" s="72">
        <v>3.8</v>
      </c>
      <c r="AD7" s="40">
        <f>IF(AB7=0," ",IF(AC7/AB7*100&gt;200,"СВ.200",AC7/AB7))</f>
        <v>0.7307692307692307</v>
      </c>
      <c r="AE7" s="41">
        <f>IF(AA7=0," ",IF(AC7/AA7*100&gt;200,"СВ.200",AC7/AA7))</f>
        <v>1.4615384615384615</v>
      </c>
      <c r="AF7" s="72">
        <v>1857.4</v>
      </c>
      <c r="AG7" s="73">
        <v>3069</v>
      </c>
      <c r="AH7" s="72">
        <v>1633.5</v>
      </c>
      <c r="AI7" s="40">
        <f>IF(AG7=0," ",IF(AH7/AG7*100&gt;200,"СВ.200",AH7/AG7))</f>
        <v>0.532258064516129</v>
      </c>
      <c r="AJ7" s="41">
        <f>IF(AF7=0," ",IF(AH7/AF7*100&gt;200,"СВ.200",AH7/AF7))</f>
        <v>0.8794551523635189</v>
      </c>
      <c r="AK7" s="74">
        <v>28</v>
      </c>
      <c r="AL7" s="73">
        <v>30</v>
      </c>
      <c r="AM7" s="72">
        <v>59</v>
      </c>
      <c r="AN7" s="40">
        <f>IF(AL7=0," ",IF(AM7/AL7*100&gt;200,"СВ.200",AM7/AL7))</f>
        <v>1.9666666666666666</v>
      </c>
      <c r="AO7" s="41" t="str">
        <f>IF(AK7=0," ",IF(AM7/AK7*100&gt;200,"СВ.200",AM7/AK7))</f>
        <v>СВ.200</v>
      </c>
      <c r="AP7" s="72">
        <v>7.2</v>
      </c>
      <c r="AQ7" s="73">
        <v>46</v>
      </c>
      <c r="AR7" s="72">
        <v>21.2</v>
      </c>
      <c r="AS7" s="40">
        <f>IF(AQ7=0," ",IF(AR7/AQ7*100&gt;200,"СВ.200",AR7/AQ7))</f>
        <v>0.4608695652173913</v>
      </c>
      <c r="AT7" s="41" t="str">
        <f>IF(AP7=0," ",IF(AR7/AP7*100&gt;200,"СВ.200",AR7/AP7))</f>
        <v>СВ.200</v>
      </c>
      <c r="AU7" s="74">
        <v>47.5</v>
      </c>
      <c r="AV7" s="73">
        <v>84.9</v>
      </c>
      <c r="AW7" s="72">
        <v>38.4</v>
      </c>
      <c r="AX7" s="40">
        <f>IF(AV7=0," ",IF(AW7/AV7*100&gt;200,"СВ.200",AW7/AV7))</f>
        <v>0.4522968197879858</v>
      </c>
      <c r="AY7" s="59">
        <f>IF(AU7=0," ",IF(AW7/AU7*100&gt;200,"СВ.200",AW7/AU7))</f>
        <v>0.8084210526315789</v>
      </c>
      <c r="AZ7" s="74"/>
      <c r="BA7" s="73"/>
      <c r="BB7" s="72"/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>
      <c r="A8" s="64" t="s">
        <v>9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2"/>
      <c r="H8" s="73"/>
      <c r="I8" s="72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83"/>
      <c r="M8" s="73"/>
      <c r="N8" s="72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5"/>
      <c r="R8" s="73"/>
      <c r="S8" s="72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5"/>
      <c r="W8" s="73"/>
      <c r="X8" s="72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4"/>
      <c r="AB8" s="73"/>
      <c r="AC8" s="72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72"/>
      <c r="AG8" s="73"/>
      <c r="AH8" s="72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4"/>
      <c r="AL8" s="73"/>
      <c r="AM8" s="72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72"/>
      <c r="AQ8" s="73"/>
      <c r="AR8" s="72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4"/>
      <c r="AV8" s="73"/>
      <c r="AW8" s="72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4"/>
      <c r="BA8" s="73"/>
      <c r="BB8" s="72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10</v>
      </c>
      <c r="B9" s="52">
        <f aca="true" t="shared" si="22" ref="B9:D12">G9+Q9+AA9+AF9+AK9+AP9+AU9+AZ9+V9</f>
        <v>369.6</v>
      </c>
      <c r="C9" s="53">
        <f t="shared" si="22"/>
        <v>770</v>
      </c>
      <c r="D9" s="53">
        <f t="shared" si="22"/>
        <v>465.4</v>
      </c>
      <c r="E9" s="40">
        <f t="shared" si="0"/>
        <v>0.6044155844155844</v>
      </c>
      <c r="F9" s="41">
        <f t="shared" si="1"/>
        <v>1.259199134199134</v>
      </c>
      <c r="G9" s="72">
        <v>211.3</v>
      </c>
      <c r="H9" s="73">
        <v>450</v>
      </c>
      <c r="I9" s="72">
        <v>229</v>
      </c>
      <c r="J9" s="40">
        <f t="shared" si="2"/>
        <v>0.5088888888888888</v>
      </c>
      <c r="K9" s="59">
        <f t="shared" si="3"/>
        <v>1.0837671557027921</v>
      </c>
      <c r="L9" s="83"/>
      <c r="M9" s="73"/>
      <c r="N9" s="72"/>
      <c r="O9" s="40" t="str">
        <f t="shared" si="4"/>
        <v> </v>
      </c>
      <c r="P9" s="41" t="str">
        <f t="shared" si="5"/>
        <v> </v>
      </c>
      <c r="Q9" s="75"/>
      <c r="R9" s="73"/>
      <c r="S9" s="72"/>
      <c r="T9" s="40" t="str">
        <f t="shared" si="6"/>
        <v> </v>
      </c>
      <c r="U9" s="41" t="str">
        <f t="shared" si="7"/>
        <v> </v>
      </c>
      <c r="V9" s="75">
        <v>18.8</v>
      </c>
      <c r="W9" s="73">
        <v>50</v>
      </c>
      <c r="X9" s="72">
        <v>25</v>
      </c>
      <c r="Y9" s="40">
        <f t="shared" si="8"/>
        <v>0.5</v>
      </c>
      <c r="Z9" s="41">
        <f t="shared" si="9"/>
        <v>1.3297872340425532</v>
      </c>
      <c r="AA9" s="74"/>
      <c r="AB9" s="73"/>
      <c r="AC9" s="72"/>
      <c r="AD9" s="40" t="str">
        <f t="shared" si="10"/>
        <v> </v>
      </c>
      <c r="AE9" s="41" t="str">
        <f t="shared" si="11"/>
        <v> </v>
      </c>
      <c r="AF9" s="72">
        <v>156.8</v>
      </c>
      <c r="AG9" s="73">
        <v>230</v>
      </c>
      <c r="AH9" s="72">
        <v>155.9</v>
      </c>
      <c r="AI9" s="40">
        <f t="shared" si="12"/>
        <v>0.6778260869565218</v>
      </c>
      <c r="AJ9" s="41">
        <f t="shared" si="13"/>
        <v>0.9942602040816326</v>
      </c>
      <c r="AK9" s="74"/>
      <c r="AL9" s="73"/>
      <c r="AM9" s="72"/>
      <c r="AN9" s="40" t="str">
        <f t="shared" si="14"/>
        <v> </v>
      </c>
      <c r="AO9" s="41" t="str">
        <f t="shared" si="15"/>
        <v> </v>
      </c>
      <c r="AP9" s="72">
        <v>-17.3</v>
      </c>
      <c r="AQ9" s="73">
        <v>40</v>
      </c>
      <c r="AR9" s="72">
        <v>17.7</v>
      </c>
      <c r="AS9" s="40">
        <f t="shared" si="16"/>
        <v>0.4425</v>
      </c>
      <c r="AT9" s="41">
        <f t="shared" si="17"/>
        <v>-1.023121387283237</v>
      </c>
      <c r="AU9" s="74"/>
      <c r="AV9" s="73"/>
      <c r="AW9" s="72">
        <v>37.8</v>
      </c>
      <c r="AX9" s="40" t="str">
        <f t="shared" si="18"/>
        <v> </v>
      </c>
      <c r="AY9" s="59" t="str">
        <f t="shared" si="19"/>
        <v> </v>
      </c>
      <c r="AZ9" s="74"/>
      <c r="BA9" s="73"/>
      <c r="BB9" s="72"/>
      <c r="BC9" s="40" t="str">
        <f t="shared" si="20"/>
        <v> </v>
      </c>
      <c r="BD9" s="41" t="str">
        <f t="shared" si="21"/>
        <v> </v>
      </c>
    </row>
    <row r="10" spans="1:56" s="42" customFormat="1" ht="28.5" customHeight="1">
      <c r="A10" s="64" t="s">
        <v>20</v>
      </c>
      <c r="B10" s="52">
        <v>49.9</v>
      </c>
      <c r="C10" s="53">
        <v>79.6</v>
      </c>
      <c r="D10" s="53">
        <v>74.1</v>
      </c>
      <c r="E10" s="40">
        <f t="shared" si="0"/>
        <v>0.9309045226130653</v>
      </c>
      <c r="F10" s="41">
        <f t="shared" si="1"/>
        <v>1.4849699398797593</v>
      </c>
      <c r="G10" s="72"/>
      <c r="H10" s="73"/>
      <c r="I10" s="72"/>
      <c r="J10" s="40" t="str">
        <f t="shared" si="2"/>
        <v> </v>
      </c>
      <c r="K10" s="59" t="str">
        <f t="shared" si="3"/>
        <v> </v>
      </c>
      <c r="L10" s="83">
        <v>0.3</v>
      </c>
      <c r="M10" s="73">
        <v>1.6</v>
      </c>
      <c r="N10" s="72">
        <v>1.5</v>
      </c>
      <c r="O10" s="40">
        <f t="shared" si="4"/>
        <v>0.9375</v>
      </c>
      <c r="P10" s="41" t="str">
        <f t="shared" si="5"/>
        <v>СВ.200</v>
      </c>
      <c r="Q10" s="75"/>
      <c r="R10" s="73"/>
      <c r="S10" s="72"/>
      <c r="T10" s="40" t="str">
        <f t="shared" si="6"/>
        <v> </v>
      </c>
      <c r="U10" s="41" t="str">
        <f t="shared" si="7"/>
        <v> </v>
      </c>
      <c r="V10" s="75"/>
      <c r="W10" s="73"/>
      <c r="X10" s="72"/>
      <c r="Y10" s="40" t="str">
        <f t="shared" si="8"/>
        <v> </v>
      </c>
      <c r="Z10" s="41" t="str">
        <f t="shared" si="9"/>
        <v> </v>
      </c>
      <c r="AA10" s="74"/>
      <c r="AB10" s="73"/>
      <c r="AC10" s="72"/>
      <c r="AD10" s="40" t="str">
        <f t="shared" si="10"/>
        <v> </v>
      </c>
      <c r="AE10" s="41" t="str">
        <f t="shared" si="11"/>
        <v> </v>
      </c>
      <c r="AF10" s="72">
        <v>2.9</v>
      </c>
      <c r="AG10" s="73">
        <v>8</v>
      </c>
      <c r="AH10" s="72">
        <v>4.3</v>
      </c>
      <c r="AI10" s="40">
        <f t="shared" si="12"/>
        <v>0.5375</v>
      </c>
      <c r="AJ10" s="41">
        <f t="shared" si="13"/>
        <v>1.4827586206896552</v>
      </c>
      <c r="AK10" s="74">
        <v>40</v>
      </c>
      <c r="AL10" s="73">
        <v>70</v>
      </c>
      <c r="AM10" s="72">
        <v>68.3</v>
      </c>
      <c r="AN10" s="40">
        <f t="shared" si="14"/>
        <v>0.9757142857142856</v>
      </c>
      <c r="AO10" s="41">
        <f t="shared" si="15"/>
        <v>1.7075</v>
      </c>
      <c r="AP10" s="72">
        <v>6.7</v>
      </c>
      <c r="AQ10" s="73"/>
      <c r="AR10" s="72"/>
      <c r="AS10" s="40" t="str">
        <f t="shared" si="16"/>
        <v> </v>
      </c>
      <c r="AT10" s="41">
        <f t="shared" si="17"/>
        <v>0</v>
      </c>
      <c r="AU10" s="74"/>
      <c r="AV10" s="73"/>
      <c r="AW10" s="72"/>
      <c r="AX10" s="40" t="str">
        <f t="shared" si="18"/>
        <v> </v>
      </c>
      <c r="AY10" s="59" t="str">
        <f t="shared" si="19"/>
        <v> </v>
      </c>
      <c r="AZ10" s="74"/>
      <c r="BA10" s="73"/>
      <c r="BB10" s="72"/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>
      <c r="A11" s="64" t="s">
        <v>11</v>
      </c>
      <c r="B11" s="52">
        <v>119.9</v>
      </c>
      <c r="C11" s="53">
        <v>115.6</v>
      </c>
      <c r="D11" s="53">
        <v>72.7</v>
      </c>
      <c r="E11" s="40">
        <f t="shared" si="0"/>
        <v>0.6288927335640139</v>
      </c>
      <c r="F11" s="41">
        <f t="shared" si="1"/>
        <v>0.6063386155129274</v>
      </c>
      <c r="G11" s="72"/>
      <c r="H11" s="73"/>
      <c r="I11" s="72"/>
      <c r="J11" s="40" t="str">
        <f t="shared" si="2"/>
        <v> </v>
      </c>
      <c r="K11" s="59" t="str">
        <f t="shared" si="3"/>
        <v> </v>
      </c>
      <c r="L11" s="83">
        <v>0.4</v>
      </c>
      <c r="M11" s="73">
        <v>5.6</v>
      </c>
      <c r="N11" s="72">
        <v>5.6</v>
      </c>
      <c r="O11" s="40">
        <f t="shared" si="4"/>
        <v>1</v>
      </c>
      <c r="P11" s="41" t="str">
        <f t="shared" si="5"/>
        <v>СВ.200</v>
      </c>
      <c r="Q11" s="75"/>
      <c r="R11" s="73"/>
      <c r="S11" s="72"/>
      <c r="T11" s="40" t="str">
        <f t="shared" si="6"/>
        <v> </v>
      </c>
      <c r="U11" s="41" t="str">
        <f t="shared" si="7"/>
        <v> </v>
      </c>
      <c r="V11" s="75"/>
      <c r="W11" s="73"/>
      <c r="X11" s="72"/>
      <c r="Y11" s="40" t="str">
        <f t="shared" si="8"/>
        <v> </v>
      </c>
      <c r="Z11" s="41" t="str">
        <f t="shared" si="9"/>
        <v> </v>
      </c>
      <c r="AA11" s="74"/>
      <c r="AB11" s="73"/>
      <c r="AC11" s="72"/>
      <c r="AD11" s="40" t="str">
        <f t="shared" si="10"/>
        <v> </v>
      </c>
      <c r="AE11" s="41" t="str">
        <f t="shared" si="11"/>
        <v> </v>
      </c>
      <c r="AF11" s="72">
        <v>92</v>
      </c>
      <c r="AG11" s="73">
        <v>110</v>
      </c>
      <c r="AH11" s="72">
        <v>67.1</v>
      </c>
      <c r="AI11" s="40">
        <f t="shared" si="12"/>
        <v>0.61</v>
      </c>
      <c r="AJ11" s="41">
        <f t="shared" si="13"/>
        <v>0.7293478260869565</v>
      </c>
      <c r="AK11" s="74"/>
      <c r="AL11" s="73"/>
      <c r="AM11" s="72"/>
      <c r="AN11" s="40" t="str">
        <f t="shared" si="14"/>
        <v> </v>
      </c>
      <c r="AO11" s="41" t="str">
        <f t="shared" si="15"/>
        <v> </v>
      </c>
      <c r="AP11" s="72">
        <v>27.5</v>
      </c>
      <c r="AQ11" s="73"/>
      <c r="AR11" s="72"/>
      <c r="AS11" s="40" t="str">
        <f t="shared" si="16"/>
        <v> </v>
      </c>
      <c r="AT11" s="41">
        <f t="shared" si="17"/>
        <v>0</v>
      </c>
      <c r="AU11" s="74"/>
      <c r="AV11" s="73"/>
      <c r="AW11" s="72"/>
      <c r="AX11" s="40" t="str">
        <f t="shared" si="18"/>
        <v> </v>
      </c>
      <c r="AY11" s="59" t="str">
        <f t="shared" si="19"/>
        <v> </v>
      </c>
      <c r="AZ11" s="74"/>
      <c r="BA11" s="73"/>
      <c r="BB11" s="72"/>
      <c r="BC11" s="40" t="str">
        <f t="shared" si="20"/>
        <v> </v>
      </c>
      <c r="BD11" s="41" t="str">
        <f t="shared" si="21"/>
        <v> </v>
      </c>
    </row>
    <row r="12" spans="1:56" s="42" customFormat="1" ht="29.25" customHeight="1">
      <c r="A12" s="64" t="s">
        <v>12</v>
      </c>
      <c r="B12" s="52">
        <f t="shared" si="22"/>
        <v>10.8</v>
      </c>
      <c r="C12" s="53">
        <f t="shared" si="22"/>
        <v>15</v>
      </c>
      <c r="D12" s="53">
        <f t="shared" si="22"/>
        <v>9.9</v>
      </c>
      <c r="E12" s="40">
        <f t="shared" si="0"/>
        <v>0.66</v>
      </c>
      <c r="F12" s="41">
        <f t="shared" si="1"/>
        <v>0.9166666666666666</v>
      </c>
      <c r="G12" s="72"/>
      <c r="H12" s="73"/>
      <c r="I12" s="72"/>
      <c r="J12" s="40" t="str">
        <f t="shared" si="2"/>
        <v> </v>
      </c>
      <c r="K12" s="59" t="str">
        <f t="shared" si="3"/>
        <v> </v>
      </c>
      <c r="L12" s="83"/>
      <c r="M12" s="73"/>
      <c r="N12" s="72"/>
      <c r="O12" s="40" t="str">
        <f t="shared" si="4"/>
        <v> </v>
      </c>
      <c r="P12" s="41" t="str">
        <f t="shared" si="5"/>
        <v> </v>
      </c>
      <c r="Q12" s="75"/>
      <c r="R12" s="73"/>
      <c r="S12" s="72"/>
      <c r="T12" s="40" t="str">
        <f t="shared" si="6"/>
        <v> </v>
      </c>
      <c r="U12" s="41" t="str">
        <f t="shared" si="7"/>
        <v> </v>
      </c>
      <c r="V12" s="75"/>
      <c r="W12" s="73"/>
      <c r="X12" s="72"/>
      <c r="Y12" s="40" t="str">
        <f t="shared" si="8"/>
        <v> </v>
      </c>
      <c r="Z12" s="41" t="str">
        <f t="shared" si="9"/>
        <v> </v>
      </c>
      <c r="AA12" s="74"/>
      <c r="AB12" s="73"/>
      <c r="AC12" s="72"/>
      <c r="AD12" s="40" t="str">
        <f t="shared" si="10"/>
        <v> </v>
      </c>
      <c r="AE12" s="41" t="str">
        <f t="shared" si="11"/>
        <v> </v>
      </c>
      <c r="AF12" s="72">
        <v>10.8</v>
      </c>
      <c r="AG12" s="73">
        <v>15</v>
      </c>
      <c r="AH12" s="72">
        <v>9.9</v>
      </c>
      <c r="AI12" s="40">
        <f t="shared" si="12"/>
        <v>0.66</v>
      </c>
      <c r="AJ12" s="41">
        <f t="shared" si="13"/>
        <v>0.9166666666666666</v>
      </c>
      <c r="AK12" s="74"/>
      <c r="AL12" s="73"/>
      <c r="AM12" s="72"/>
      <c r="AN12" s="40" t="str">
        <f t="shared" si="14"/>
        <v> </v>
      </c>
      <c r="AO12" s="41" t="str">
        <f t="shared" si="15"/>
        <v> </v>
      </c>
      <c r="AP12" s="72"/>
      <c r="AQ12" s="73"/>
      <c r="AR12" s="72"/>
      <c r="AS12" s="40" t="str">
        <f t="shared" si="16"/>
        <v> </v>
      </c>
      <c r="AT12" s="41" t="str">
        <f t="shared" si="17"/>
        <v> </v>
      </c>
      <c r="AU12" s="74"/>
      <c r="AV12" s="73"/>
      <c r="AW12" s="72"/>
      <c r="AX12" s="40" t="str">
        <f t="shared" si="18"/>
        <v> </v>
      </c>
      <c r="AY12" s="59" t="str">
        <f t="shared" si="19"/>
        <v> </v>
      </c>
      <c r="AZ12" s="74"/>
      <c r="BA12" s="73"/>
      <c r="BB12" s="72"/>
      <c r="BC12" s="40" t="str">
        <f t="shared" si="20"/>
        <v> </v>
      </c>
      <c r="BD12" s="41" t="str">
        <f t="shared" si="21"/>
        <v> </v>
      </c>
    </row>
    <row r="13" spans="1:56" s="42" customFormat="1" ht="39" customHeight="1">
      <c r="A13" s="65" t="s">
        <v>13</v>
      </c>
      <c r="B13" s="58">
        <f>SUM(B9:B12)</f>
        <v>550.1999999999999</v>
      </c>
      <c r="C13" s="44">
        <f>SUM(C9:C12)</f>
        <v>980.2</v>
      </c>
      <c r="D13" s="44">
        <f>SUM(D9:D12)</f>
        <v>622.1</v>
      </c>
      <c r="E13" s="46">
        <f t="shared" si="0"/>
        <v>0.6346663946133442</v>
      </c>
      <c r="F13" s="47">
        <f t="shared" si="1"/>
        <v>1.1306797528171575</v>
      </c>
      <c r="G13" s="56">
        <f>SUM(G9:G12)</f>
        <v>211.3</v>
      </c>
      <c r="H13" s="44">
        <f>SUM(H9:H12)</f>
        <v>450</v>
      </c>
      <c r="I13" s="45">
        <f>SUM(I9:I12)</f>
        <v>229</v>
      </c>
      <c r="J13" s="46">
        <f t="shared" si="2"/>
        <v>0.5088888888888888</v>
      </c>
      <c r="K13" s="60">
        <f t="shared" si="3"/>
        <v>1.0837671557027921</v>
      </c>
      <c r="L13" s="43">
        <f>SUM(L9:L12)</f>
        <v>0.7</v>
      </c>
      <c r="M13" s="44">
        <f>SUM(M9:M12)</f>
        <v>7.199999999999999</v>
      </c>
      <c r="N13" s="45">
        <f>SUM(N9:N12)</f>
        <v>7.1</v>
      </c>
      <c r="O13" s="46">
        <f t="shared" si="4"/>
        <v>0.9861111111111112</v>
      </c>
      <c r="P13" s="47" t="str">
        <f t="shared" si="5"/>
        <v>СВ.200</v>
      </c>
      <c r="Q13" s="56">
        <f>SUM(Q9:Q12)</f>
        <v>0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 t="str">
        <f t="shared" si="7"/>
        <v> </v>
      </c>
      <c r="V13" s="56">
        <f>SUM(V9:V12)</f>
        <v>18.8</v>
      </c>
      <c r="W13" s="44">
        <f>SUM(W9:W12)</f>
        <v>50</v>
      </c>
      <c r="X13" s="45">
        <f>SUM(X9:X12)</f>
        <v>25</v>
      </c>
      <c r="Y13" s="46">
        <f t="shared" si="8"/>
        <v>0.5</v>
      </c>
      <c r="Z13" s="47">
        <f t="shared" si="9"/>
        <v>1.3297872340425532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262.5</v>
      </c>
      <c r="AG13" s="44">
        <f>SUM(AG9:AG12)</f>
        <v>363</v>
      </c>
      <c r="AH13" s="45">
        <f>SUM(AH9:AH12)</f>
        <v>237.20000000000002</v>
      </c>
      <c r="AI13" s="46">
        <f t="shared" si="12"/>
        <v>0.6534435261707989</v>
      </c>
      <c r="AJ13" s="47">
        <f t="shared" si="13"/>
        <v>0.9036190476190477</v>
      </c>
      <c r="AK13" s="43">
        <f>SUM(AK9:AK12)</f>
        <v>40</v>
      </c>
      <c r="AL13" s="44">
        <f>SUM(AL9:AL12)</f>
        <v>70</v>
      </c>
      <c r="AM13" s="45">
        <f>SUM(AM9:AM12)</f>
        <v>68.3</v>
      </c>
      <c r="AN13" s="46">
        <f t="shared" si="14"/>
        <v>0.9757142857142856</v>
      </c>
      <c r="AO13" s="47">
        <f t="shared" si="15"/>
        <v>1.7075</v>
      </c>
      <c r="AP13" s="43">
        <f>SUM(AP9:AP12)</f>
        <v>16.9</v>
      </c>
      <c r="AQ13" s="44">
        <f>SUM(AQ9:AQ12)</f>
        <v>40</v>
      </c>
      <c r="AR13" s="45">
        <f>SUM(AR9:AR12)</f>
        <v>17.7</v>
      </c>
      <c r="AS13" s="46">
        <f t="shared" si="16"/>
        <v>0.4425</v>
      </c>
      <c r="AT13" s="47">
        <f t="shared" si="17"/>
        <v>1.047337278106509</v>
      </c>
      <c r="AU13" s="43">
        <f>SUM(AU9:AU12)</f>
        <v>0</v>
      </c>
      <c r="AV13" s="44">
        <f>SUM(AV9:AV12)</f>
        <v>0</v>
      </c>
      <c r="AW13" s="45">
        <f>SUM(AW9:AW12)</f>
        <v>37.8</v>
      </c>
      <c r="AX13" s="46" t="str">
        <f t="shared" si="18"/>
        <v> </v>
      </c>
      <c r="AY13" s="60" t="str">
        <f t="shared" si="19"/>
        <v> </v>
      </c>
      <c r="AZ13" s="43">
        <f>SUM(AZ9:AZ12)</f>
        <v>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 t="str">
        <f t="shared" si="21"/>
        <v> </v>
      </c>
    </row>
    <row r="14" spans="1:56" s="42" customFormat="1" ht="33.75" customHeight="1" thickBot="1">
      <c r="A14" s="66" t="s">
        <v>19</v>
      </c>
      <c r="B14" s="48">
        <f>B13+B7</f>
        <v>3171.6</v>
      </c>
      <c r="C14" s="49">
        <f>C13+C7</f>
        <v>5943</v>
      </c>
      <c r="D14" s="49">
        <f>D13+D7</f>
        <v>3321</v>
      </c>
      <c r="E14" s="50">
        <f t="shared" si="0"/>
        <v>0.5588086824835942</v>
      </c>
      <c r="F14" s="51">
        <f t="shared" si="1"/>
        <v>1.047105561861521</v>
      </c>
      <c r="G14" s="57">
        <f>G13+G7</f>
        <v>540.8</v>
      </c>
      <c r="H14" s="49">
        <f>H13+H7</f>
        <v>1090</v>
      </c>
      <c r="I14" s="49">
        <f>I13+I7</f>
        <v>591.1</v>
      </c>
      <c r="J14" s="50">
        <f t="shared" si="2"/>
        <v>0.5422935779816513</v>
      </c>
      <c r="K14" s="61">
        <f t="shared" si="3"/>
        <v>1.093010355029586</v>
      </c>
      <c r="L14" s="48">
        <f>L13+L7</f>
        <v>0.7</v>
      </c>
      <c r="M14" s="49">
        <f>M13+M7</f>
        <v>567</v>
      </c>
      <c r="N14" s="49">
        <f>N13+N7</f>
        <v>7.1</v>
      </c>
      <c r="O14" s="50">
        <f t="shared" si="4"/>
        <v>0.012522045855379188</v>
      </c>
      <c r="P14" s="51" t="str">
        <f t="shared" si="5"/>
        <v>СВ.200</v>
      </c>
      <c r="Q14" s="57">
        <f>Q13+Q7</f>
        <v>349.2</v>
      </c>
      <c r="R14" s="49">
        <f>R13+R7</f>
        <v>527.9</v>
      </c>
      <c r="S14" s="49">
        <f>S13+S7</f>
        <v>580.9</v>
      </c>
      <c r="T14" s="50">
        <f t="shared" si="6"/>
        <v>1.1003978026141314</v>
      </c>
      <c r="U14" s="51">
        <f t="shared" si="7"/>
        <v>1.6635166093928981</v>
      </c>
      <c r="V14" s="57">
        <f>V13+V7</f>
        <v>18.8</v>
      </c>
      <c r="W14" s="49">
        <f>W13+W7</f>
        <v>50</v>
      </c>
      <c r="X14" s="49">
        <f>X13+X7</f>
        <v>25</v>
      </c>
      <c r="Y14" s="50">
        <f t="shared" si="8"/>
        <v>0.5</v>
      </c>
      <c r="Z14" s="51">
        <f t="shared" si="9"/>
        <v>1.3297872340425532</v>
      </c>
      <c r="AA14" s="48">
        <f>AA13+AA7</f>
        <v>2.6</v>
      </c>
      <c r="AB14" s="49">
        <f>AB13+AB7</f>
        <v>5.2</v>
      </c>
      <c r="AC14" s="49">
        <f>AC13+AC7</f>
        <v>3.8</v>
      </c>
      <c r="AD14" s="50">
        <f t="shared" si="10"/>
        <v>0.7307692307692307</v>
      </c>
      <c r="AE14" s="51">
        <f t="shared" si="11"/>
        <v>1.4615384615384615</v>
      </c>
      <c r="AF14" s="48">
        <f>AF13+AF7</f>
        <v>2119.9</v>
      </c>
      <c r="AG14" s="49">
        <f>AG13+AG7</f>
        <v>3432</v>
      </c>
      <c r="AH14" s="49">
        <f>AH13+AH7</f>
        <v>1870.7</v>
      </c>
      <c r="AI14" s="50">
        <f t="shared" si="12"/>
        <v>0.5450757575757575</v>
      </c>
      <c r="AJ14" s="51">
        <f t="shared" si="13"/>
        <v>0.8824472852493042</v>
      </c>
      <c r="AK14" s="48">
        <f>AK13+AK7</f>
        <v>68</v>
      </c>
      <c r="AL14" s="49">
        <f>AL13+AL7</f>
        <v>100</v>
      </c>
      <c r="AM14" s="49">
        <f>AM13+AM7</f>
        <v>127.3</v>
      </c>
      <c r="AN14" s="50">
        <f t="shared" si="14"/>
        <v>1.273</v>
      </c>
      <c r="AO14" s="51">
        <f t="shared" si="15"/>
        <v>1.8720588235294118</v>
      </c>
      <c r="AP14" s="48">
        <f>AP13+AP7</f>
        <v>24.099999999999998</v>
      </c>
      <c r="AQ14" s="49">
        <f>AQ13+AQ7</f>
        <v>86</v>
      </c>
      <c r="AR14" s="49">
        <f>AR13+AR7</f>
        <v>38.9</v>
      </c>
      <c r="AS14" s="50">
        <f t="shared" si="16"/>
        <v>0.45232558139534884</v>
      </c>
      <c r="AT14" s="51">
        <f t="shared" si="17"/>
        <v>1.6141078838174274</v>
      </c>
      <c r="AU14" s="48">
        <f>AU13+AU7</f>
        <v>47.5</v>
      </c>
      <c r="AV14" s="49">
        <f>AV13+AV7</f>
        <v>84.9</v>
      </c>
      <c r="AW14" s="49">
        <f>AW13+AW7</f>
        <v>76.19999999999999</v>
      </c>
      <c r="AX14" s="50">
        <f t="shared" si="18"/>
        <v>0.8975265017667843</v>
      </c>
      <c r="AY14" s="61">
        <f t="shared" si="19"/>
        <v>1.6042105263157893</v>
      </c>
      <c r="AZ14" s="48">
        <f>AZ13+AZ7</f>
        <v>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 t="str">
        <f t="shared" si="21"/>
        <v> </v>
      </c>
    </row>
  </sheetData>
  <sheetProtection/>
  <mergeCells count="13">
    <mergeCell ref="A4:A5"/>
    <mergeCell ref="G4:K4"/>
    <mergeCell ref="Q4:U4"/>
    <mergeCell ref="V4:Z4"/>
    <mergeCell ref="AA4:AE4"/>
    <mergeCell ref="B4:F4"/>
    <mergeCell ref="AZ4:BD4"/>
    <mergeCell ref="AF4:AJ4"/>
    <mergeCell ref="AK4:AO4"/>
    <mergeCell ref="AP4:AT4"/>
    <mergeCell ref="AU4:AY4"/>
    <mergeCell ref="B2:U2"/>
    <mergeCell ref="L4:P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C13" sqref="C13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7" t="s">
        <v>87</v>
      </c>
      <c r="B2" s="108"/>
      <c r="C2" s="108"/>
      <c r="D2" s="108"/>
      <c r="E2" s="108"/>
      <c r="F2" s="108"/>
    </row>
    <row r="3" spans="1:6" ht="15.75" thickBot="1">
      <c r="A3" s="1" t="s">
        <v>93</v>
      </c>
      <c r="B3" s="1"/>
      <c r="C3" s="1"/>
      <c r="D3" s="1"/>
      <c r="E3" s="1"/>
      <c r="F3" s="1" t="s">
        <v>70</v>
      </c>
    </row>
    <row r="4" spans="1:6" ht="23.25" customHeight="1">
      <c r="A4" s="105"/>
      <c r="B4" s="102" t="s">
        <v>71</v>
      </c>
      <c r="C4" s="103"/>
      <c r="D4" s="103"/>
      <c r="E4" s="103"/>
      <c r="F4" s="104"/>
    </row>
    <row r="5" spans="1:6" ht="63.75" customHeight="1">
      <c r="A5" s="106"/>
      <c r="B5" s="16" t="s">
        <v>98</v>
      </c>
      <c r="C5" s="17" t="s">
        <v>88</v>
      </c>
      <c r="D5" s="17" t="s">
        <v>95</v>
      </c>
      <c r="E5" s="17" t="s">
        <v>96</v>
      </c>
      <c r="F5" s="18" t="s">
        <v>89</v>
      </c>
    </row>
    <row r="6" spans="1:6" s="15" customFormat="1" ht="15">
      <c r="A6" s="68">
        <v>1</v>
      </c>
      <c r="B6" s="19">
        <v>2</v>
      </c>
      <c r="C6" s="20">
        <v>3</v>
      </c>
      <c r="D6" s="20">
        <v>4</v>
      </c>
      <c r="E6" s="20" t="s">
        <v>22</v>
      </c>
      <c r="F6" s="21" t="s">
        <v>23</v>
      </c>
    </row>
    <row r="7" spans="1:6" s="42" customFormat="1" ht="36.75" customHeight="1">
      <c r="A7" s="69" t="s">
        <v>8</v>
      </c>
      <c r="B7" s="67">
        <v>7395.8</v>
      </c>
      <c r="C7" s="30">
        <v>15464.4</v>
      </c>
      <c r="D7" s="67">
        <v>7542.6</v>
      </c>
      <c r="E7" s="40">
        <f>IF(C7=0," ",IF(D7/C7*100&gt;200,"СВ.200",D7/C7))</f>
        <v>0.48773958252502525</v>
      </c>
      <c r="F7" s="41">
        <f>IF(B7=0," ",IF(D7/B7*100&gt;200,"СВ.200",D7/B7))</f>
        <v>1.0198491035452555</v>
      </c>
    </row>
    <row r="8" spans="1:6" s="42" customFormat="1" ht="34.5" customHeight="1">
      <c r="A8" s="69" t="s">
        <v>9</v>
      </c>
      <c r="B8" s="67"/>
      <c r="C8" s="30"/>
      <c r="D8" s="67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69" t="s">
        <v>10</v>
      </c>
      <c r="B9" s="67">
        <v>3901.6</v>
      </c>
      <c r="C9" s="30">
        <v>8080.4</v>
      </c>
      <c r="D9" s="67">
        <v>4150.2</v>
      </c>
      <c r="E9" s="40">
        <f t="shared" si="0"/>
        <v>0.5136131874659671</v>
      </c>
      <c r="F9" s="41">
        <f t="shared" si="1"/>
        <v>1.063717449251589</v>
      </c>
    </row>
    <row r="10" spans="1:6" s="42" customFormat="1" ht="27.75" customHeight="1">
      <c r="A10" s="69" t="s">
        <v>20</v>
      </c>
      <c r="B10" s="67">
        <v>81.1</v>
      </c>
      <c r="C10" s="30">
        <v>153.6</v>
      </c>
      <c r="D10" s="67">
        <v>96.4</v>
      </c>
      <c r="E10" s="40">
        <f t="shared" si="0"/>
        <v>0.6276041666666667</v>
      </c>
      <c r="F10" s="41">
        <f>IF(B10=0," ",IF(D10/B10*100&gt;200,"СВ.200",D10/B10))</f>
        <v>1.1886559802712702</v>
      </c>
    </row>
    <row r="11" spans="1:6" s="42" customFormat="1" ht="23.25" customHeight="1">
      <c r="A11" s="69" t="s">
        <v>11</v>
      </c>
      <c r="B11" s="67">
        <v>232.7</v>
      </c>
      <c r="C11" s="30">
        <v>508.1</v>
      </c>
      <c r="D11" s="67">
        <v>174.1</v>
      </c>
      <c r="E11" s="40">
        <f t="shared" si="0"/>
        <v>0.3426490848258217</v>
      </c>
      <c r="F11" s="41">
        <f t="shared" si="1"/>
        <v>0.7481736140954018</v>
      </c>
    </row>
    <row r="12" spans="1:6" s="42" customFormat="1" ht="23.25" customHeight="1">
      <c r="A12" s="69" t="s">
        <v>12</v>
      </c>
      <c r="B12" s="67">
        <v>37.1</v>
      </c>
      <c r="C12" s="30">
        <v>140</v>
      </c>
      <c r="D12" s="67">
        <v>42</v>
      </c>
      <c r="E12" s="40">
        <f t="shared" si="0"/>
        <v>0.3</v>
      </c>
      <c r="F12" s="41">
        <f t="shared" si="1"/>
        <v>1.1320754716981132</v>
      </c>
    </row>
    <row r="13" spans="1:6" s="42" customFormat="1" ht="35.25" customHeight="1">
      <c r="A13" s="70" t="s">
        <v>13</v>
      </c>
      <c r="B13" s="43">
        <f>SUM(B9:B12)</f>
        <v>4252.5</v>
      </c>
      <c r="C13" s="44">
        <f>SUM(C9:C12)</f>
        <v>8882.1</v>
      </c>
      <c r="D13" s="45">
        <f>SUM(D9:D12)</f>
        <v>4462.7</v>
      </c>
      <c r="E13" s="46">
        <f t="shared" si="0"/>
        <v>0.502437486630414</v>
      </c>
      <c r="F13" s="47">
        <f t="shared" si="1"/>
        <v>1.049429747207525</v>
      </c>
    </row>
    <row r="14" spans="1:6" s="42" customFormat="1" ht="24.75" customHeight="1" thickBot="1">
      <c r="A14" s="71" t="s">
        <v>19</v>
      </c>
      <c r="B14" s="48">
        <f>B13+B7</f>
        <v>11648.3</v>
      </c>
      <c r="C14" s="49">
        <f>C13+C7</f>
        <v>24346.5</v>
      </c>
      <c r="D14" s="49">
        <f>D13+D7</f>
        <v>12005.3</v>
      </c>
      <c r="E14" s="50">
        <f t="shared" si="0"/>
        <v>0.49310167785924053</v>
      </c>
      <c r="F14" s="51">
        <f t="shared" si="1"/>
        <v>1.0306482491007272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2019-07-10T10:41:15Z</cp:lastPrinted>
  <dcterms:created xsi:type="dcterms:W3CDTF">2011-10-21T06:26:35Z</dcterms:created>
  <dcterms:modified xsi:type="dcterms:W3CDTF">2019-07-10T10:46:14Z</dcterms:modified>
  <cp:category/>
  <cp:version/>
  <cp:contentType/>
  <cp:contentStatus/>
</cp:coreProperties>
</file>