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45" windowWidth="25200" windowHeight="5955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недоимки'!$A:$AH</definedName>
  </definedNames>
  <calcPr fullCalcOnLoad="1"/>
</workbook>
</file>

<file path=xl/sharedStrings.xml><?xml version="1.0" encoding="utf-8"?>
<sst xmlns="http://schemas.openxmlformats.org/spreadsheetml/2006/main" count="62" uniqueCount="29">
  <si>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</si>
  <si>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</si>
  <si>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</si>
  <si>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</si>
  <si>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</si>
  <si>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</si>
  <si>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</si>
  <si>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</si>
  <si>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</si>
  <si>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</si>
  <si>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</si>
  <si>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</si>
  <si>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</si>
  <si>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</si>
  <si>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</si>
  <si>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</si>
  <si>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</si>
  <si>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</si>
  <si>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</si>
  <si>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</si>
  <si>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</si>
  <si>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</si>
  <si>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</si>
  <si>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</si>
  <si>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</si>
  <si>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х</t>
  </si>
  <si>
    <t>Сведения о динамике недоимки по налоговым платежам в 2017 году</t>
  </si>
  <si>
    <t>на 01.01.2017</t>
  </si>
  <si>
    <t>на 01.04.2017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</si>
</sst>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2" fillId="36" borderId="15" xfId="0" applyNumberFormat="1" applyFont="1" applyFill="1" applyBorder="1" applyAlignment="1">
      <alignment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tabSelected="1" zoomScale="90" zoomScaleNormal="90" zoomScalePageLayoutView="0" workbookViewId="0" topLeftCell="A1">
      <pane xSplit="1" ySplit="7" topLeftCell="B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" sqref="A13"/>
    </sheetView>
  </sheetViews>
  <sheetFormatPr defaultColWidth="9.140625" defaultRowHeight="15"/>
  <cols>
    <col min="1" max="1" width="25.421875" style="2" customWidth="1"/>
    <col min="2" max="2" width="15.421875" style="2" customWidth="1"/>
    <col min="3" max="3" width="14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421875" style="2" customWidth="1"/>
    <col min="17" max="17" width="15.140625" style="2" customWidth="1"/>
    <col min="18" max="18" width="15.28125" style="2" customWidth="1"/>
    <col min="19" max="19" width="12.28125" style="2" customWidth="1"/>
    <col min="20" max="20" width="14.28125" style="2" customWidth="1"/>
    <col min="21" max="21" width="14.00390625" style="2" customWidth="1"/>
    <col min="22" max="22" width="12.8515625" style="1" customWidth="1"/>
    <col min="23" max="23" width="15.140625" style="1" hidden="1" customWidth="1"/>
    <col min="24" max="24" width="14.28125" style="1" hidden="1" customWidth="1"/>
    <col min="25" max="25" width="12.421875" style="1" hidden="1" customWidth="1"/>
    <col min="26" max="26" width="14.57421875" style="1" customWidth="1"/>
    <col min="27" max="27" width="14.28125" style="1" customWidth="1"/>
    <col min="28" max="28" width="12.57421875" style="1" customWidth="1"/>
    <col min="29" max="29" width="14.57421875" style="1" hidden="1" customWidth="1"/>
    <col min="30" max="30" width="14.00390625" style="1" hidden="1" customWidth="1"/>
    <col min="31" max="31" width="12.00390625" style="1" hidden="1" customWidth="1"/>
    <col min="32" max="32" width="14.28125" style="1" hidden="1" customWidth="1"/>
    <col min="33" max="33" width="14.00390625" style="1" hidden="1" customWidth="1"/>
    <col min="34" max="34" width="12.28125" style="1" hidden="1" customWidth="1"/>
    <col min="35" max="16384" width="9.140625" style="1" customWidth="1"/>
  </cols>
  <sheetData>
    <row r="2" ht="18.75">
      <c r="B2" s="12" t="s">
        <v>26</v>
      </c>
    </row>
    <row r="3" spans="1:3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5" customFormat="1" ht="15" customHeight="1">
      <c r="A4" s="23" t="s">
        <v>20</v>
      </c>
      <c r="B4" s="24" t="s">
        <v>6</v>
      </c>
      <c r="C4" s="24"/>
      <c r="D4" s="23" t="s">
        <v>11</v>
      </c>
      <c r="E4" s="24" t="s">
        <v>0</v>
      </c>
      <c r="F4" s="24"/>
      <c r="G4" s="23" t="s">
        <v>11</v>
      </c>
      <c r="H4" s="24" t="s">
        <v>22</v>
      </c>
      <c r="I4" s="24"/>
      <c r="J4" s="23" t="s">
        <v>11</v>
      </c>
      <c r="K4" s="24" t="s">
        <v>24</v>
      </c>
      <c r="L4" s="24"/>
      <c r="M4" s="23" t="s">
        <v>11</v>
      </c>
      <c r="N4" s="24" t="s">
        <v>1</v>
      </c>
      <c r="O4" s="24"/>
      <c r="P4" s="23" t="s">
        <v>11</v>
      </c>
      <c r="Q4" s="24" t="s">
        <v>2</v>
      </c>
      <c r="R4" s="24"/>
      <c r="S4" s="23" t="s">
        <v>11</v>
      </c>
      <c r="T4" s="24" t="s">
        <v>7</v>
      </c>
      <c r="U4" s="24"/>
      <c r="V4" s="29" t="s">
        <v>11</v>
      </c>
      <c r="W4" s="26" t="s">
        <v>9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5" customFormat="1" ht="65.25" customHeight="1">
      <c r="A5" s="23"/>
      <c r="B5" s="24"/>
      <c r="C5" s="24"/>
      <c r="D5" s="23"/>
      <c r="E5" s="24"/>
      <c r="F5" s="24"/>
      <c r="G5" s="23"/>
      <c r="H5" s="24"/>
      <c r="I5" s="24"/>
      <c r="J5" s="23"/>
      <c r="K5" s="24"/>
      <c r="L5" s="24"/>
      <c r="M5" s="23"/>
      <c r="N5" s="24"/>
      <c r="O5" s="24"/>
      <c r="P5" s="23"/>
      <c r="Q5" s="24"/>
      <c r="R5" s="24"/>
      <c r="S5" s="23"/>
      <c r="T5" s="24"/>
      <c r="U5" s="24"/>
      <c r="V5" s="30"/>
      <c r="W5" s="24" t="s">
        <v>8</v>
      </c>
      <c r="X5" s="24"/>
      <c r="Y5" s="23" t="s">
        <v>11</v>
      </c>
      <c r="Z5" s="24" t="s">
        <v>3</v>
      </c>
      <c r="AA5" s="24"/>
      <c r="AB5" s="23" t="s">
        <v>11</v>
      </c>
      <c r="AC5" s="24" t="s">
        <v>4</v>
      </c>
      <c r="AD5" s="24"/>
      <c r="AE5" s="23" t="s">
        <v>11</v>
      </c>
      <c r="AF5" s="24" t="s">
        <v>5</v>
      </c>
      <c r="AG5" s="24"/>
      <c r="AH5" s="23" t="s">
        <v>11</v>
      </c>
    </row>
    <row r="6" spans="1:34" s="5" customFormat="1" ht="18" customHeight="1">
      <c r="A6" s="23"/>
      <c r="B6" s="21" t="s">
        <v>27</v>
      </c>
      <c r="C6" s="16" t="s">
        <v>28</v>
      </c>
      <c r="D6" s="23"/>
      <c r="E6" s="21" t="s">
        <v>27</v>
      </c>
      <c r="F6" s="16" t="s">
        <v>28</v>
      </c>
      <c r="G6" s="23"/>
      <c r="H6" s="21" t="s">
        <v>27</v>
      </c>
      <c r="I6" s="16" t="s">
        <v>28</v>
      </c>
      <c r="J6" s="23"/>
      <c r="K6" s="21" t="s">
        <v>27</v>
      </c>
      <c r="L6" s="16" t="s">
        <v>28</v>
      </c>
      <c r="M6" s="23"/>
      <c r="N6" s="21" t="s">
        <v>27</v>
      </c>
      <c r="O6" s="16" t="s">
        <v>28</v>
      </c>
      <c r="P6" s="23"/>
      <c r="Q6" s="21" t="s">
        <v>27</v>
      </c>
      <c r="R6" s="16" t="s">
        <v>28</v>
      </c>
      <c r="S6" s="23"/>
      <c r="T6" s="21" t="s">
        <v>27</v>
      </c>
      <c r="U6" s="16" t="s">
        <v>28</v>
      </c>
      <c r="V6" s="31"/>
      <c r="W6" s="18" t="s">
        <v>12</v>
      </c>
      <c r="X6" s="16" t="s">
        <v>23</v>
      </c>
      <c r="Y6" s="23"/>
      <c r="Z6" s="21" t="s">
        <v>27</v>
      </c>
      <c r="AA6" s="16" t="s">
        <v>28</v>
      </c>
      <c r="AB6" s="23"/>
      <c r="AC6" s="18" t="s">
        <v>12</v>
      </c>
      <c r="AD6" s="16" t="s">
        <v>23</v>
      </c>
      <c r="AE6" s="23"/>
      <c r="AF6" s="18" t="s">
        <v>12</v>
      </c>
      <c r="AG6" s="16" t="s">
        <v>23</v>
      </c>
      <c r="AH6" s="23"/>
    </row>
    <row r="7" spans="1:34" s="5" customFormat="1" ht="15.75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7">
        <v>27</v>
      </c>
      <c r="AE7" s="6">
        <v>28</v>
      </c>
      <c r="AF7" s="6">
        <v>29</v>
      </c>
      <c r="AG7" s="6">
        <v>30</v>
      </c>
      <c r="AH7" s="6">
        <v>31</v>
      </c>
    </row>
    <row r="8" spans="1:34" s="5" customFormat="1" ht="31.5">
      <c r="A8" s="22" t="s">
        <v>13</v>
      </c>
      <c r="B8" s="14">
        <f>E8+H8+N8+Q8+T8+K8</f>
        <v>379.59999999999997</v>
      </c>
      <c r="C8" s="19">
        <f>F8+I8+O8+R8+U8+L8</f>
        <v>402.09999999999997</v>
      </c>
      <c r="D8" s="8">
        <f>C8/B8*100</f>
        <v>105.927291886196</v>
      </c>
      <c r="E8" s="8">
        <v>191.7</v>
      </c>
      <c r="F8" s="20">
        <v>197.6</v>
      </c>
      <c r="G8" s="8">
        <f>F8/E8*100</f>
        <v>103.07772561293689</v>
      </c>
      <c r="H8" s="8">
        <v>183.1</v>
      </c>
      <c r="I8" s="20">
        <v>170.3</v>
      </c>
      <c r="J8" s="8">
        <f>I8/H8*100</f>
        <v>93.00928454396505</v>
      </c>
      <c r="K8" s="8">
        <v>4.3</v>
      </c>
      <c r="L8" s="20">
        <v>33.7</v>
      </c>
      <c r="M8" s="8" t="s">
        <v>25</v>
      </c>
      <c r="N8" s="8"/>
      <c r="O8" s="20"/>
      <c r="P8" s="8" t="str">
        <f>IF(N8=0," ",IF(O8/N8*100&gt;200,"св.200",O8/N8))</f>
        <v> </v>
      </c>
      <c r="Q8" s="8"/>
      <c r="R8" s="8"/>
      <c r="S8" s="8" t="str">
        <f>IF(Q8=0," ",IF(R8/Q8*100&gt;200,"св.200",R8/Q8))</f>
        <v> </v>
      </c>
      <c r="T8" s="8">
        <v>0.5</v>
      </c>
      <c r="U8" s="8">
        <v>0.5</v>
      </c>
      <c r="V8" s="8">
        <f>U8/T8*100</f>
        <v>100</v>
      </c>
      <c r="W8" s="8"/>
      <c r="X8" s="20"/>
      <c r="Y8" s="8"/>
      <c r="Z8" s="8">
        <v>0.5</v>
      </c>
      <c r="AA8" s="20">
        <v>0.5</v>
      </c>
      <c r="AB8" s="8">
        <f>AA8/Z8*100</f>
        <v>100</v>
      </c>
      <c r="AC8" s="8"/>
      <c r="AD8" s="20"/>
      <c r="AE8" s="8"/>
      <c r="AF8" s="20"/>
      <c r="AG8" s="20"/>
      <c r="AH8" s="8"/>
    </row>
    <row r="9" spans="1:34" s="5" customFormat="1" ht="31.5">
      <c r="A9" s="4" t="s">
        <v>14</v>
      </c>
      <c r="B9" s="14"/>
      <c r="C9" s="19"/>
      <c r="D9" s="8"/>
      <c r="E9" s="8"/>
      <c r="F9" s="20"/>
      <c r="G9" s="8"/>
      <c r="H9" s="8"/>
      <c r="I9" s="20"/>
      <c r="J9" s="8"/>
      <c r="K9" s="8"/>
      <c r="L9" s="20"/>
      <c r="M9" s="8"/>
      <c r="N9" s="8"/>
      <c r="O9" s="20"/>
      <c r="P9" s="8"/>
      <c r="Q9" s="8"/>
      <c r="R9" s="8"/>
      <c r="S9" s="8"/>
      <c r="T9" s="8"/>
      <c r="U9" s="20"/>
      <c r="V9" s="8"/>
      <c r="W9" s="8"/>
      <c r="X9" s="20"/>
      <c r="Y9" s="8"/>
      <c r="Z9" s="8"/>
      <c r="AA9" s="20"/>
      <c r="AB9" s="8"/>
      <c r="AC9" s="8"/>
      <c r="AD9" s="20"/>
      <c r="AE9" s="8"/>
      <c r="AF9" s="20"/>
      <c r="AG9" s="20"/>
      <c r="AH9" s="8"/>
    </row>
    <row r="10" spans="1:34" s="5" customFormat="1" ht="15.75">
      <c r="A10" s="4" t="s">
        <v>10</v>
      </c>
      <c r="B10" s="14">
        <f aca="true" t="shared" si="0" ref="B10:C13">E10+H10+N10+Q10+T10+K10</f>
        <v>594.3</v>
      </c>
      <c r="C10" s="19">
        <f t="shared" si="0"/>
        <v>577.1999999999999</v>
      </c>
      <c r="D10" s="8">
        <f aca="true" t="shared" si="1" ref="D10:D15">C10/B10*100</f>
        <v>97.12266532054518</v>
      </c>
      <c r="E10" s="8">
        <v>330.9</v>
      </c>
      <c r="F10" s="20">
        <v>333.2</v>
      </c>
      <c r="G10" s="8">
        <f aca="true" t="shared" si="2" ref="G10:G15">F10/E10*100</f>
        <v>100.69507404049563</v>
      </c>
      <c r="H10" s="8"/>
      <c r="I10" s="20"/>
      <c r="J10" s="8"/>
      <c r="K10" s="8"/>
      <c r="L10" s="20">
        <v>3.1</v>
      </c>
      <c r="M10" s="8" t="s">
        <v>25</v>
      </c>
      <c r="N10" s="20">
        <v>62</v>
      </c>
      <c r="O10" s="20">
        <v>56.2</v>
      </c>
      <c r="P10" s="8">
        <f aca="true" t="shared" si="3" ref="P10:P15">O10/N10*100</f>
        <v>90.64516129032259</v>
      </c>
      <c r="Q10" s="8">
        <v>201.4</v>
      </c>
      <c r="R10" s="8">
        <v>184.7</v>
      </c>
      <c r="S10" s="8">
        <f aca="true" t="shared" si="4" ref="S10:S15">R10/Q10*100</f>
        <v>91.70804369414101</v>
      </c>
      <c r="T10" s="8"/>
      <c r="U10" s="20"/>
      <c r="V10" s="8"/>
      <c r="W10" s="8"/>
      <c r="X10" s="20"/>
      <c r="Y10" s="8"/>
      <c r="Z10" s="8"/>
      <c r="AA10" s="20"/>
      <c r="AB10" s="8"/>
      <c r="AC10" s="8"/>
      <c r="AD10" s="20"/>
      <c r="AE10" s="8"/>
      <c r="AF10" s="20"/>
      <c r="AG10" s="20"/>
      <c r="AH10" s="8"/>
    </row>
    <row r="11" spans="1:34" s="5" customFormat="1" ht="15.75">
      <c r="A11" s="4" t="s">
        <v>15</v>
      </c>
      <c r="B11" s="14">
        <f t="shared" si="0"/>
        <v>30.1</v>
      </c>
      <c r="C11" s="19">
        <f t="shared" si="0"/>
        <v>42.6</v>
      </c>
      <c r="D11" s="8">
        <f t="shared" si="1"/>
        <v>141.5282392026578</v>
      </c>
      <c r="E11" s="8">
        <v>0.3</v>
      </c>
      <c r="F11" s="20">
        <v>0.7</v>
      </c>
      <c r="G11" s="8"/>
      <c r="H11" s="8"/>
      <c r="I11" s="20"/>
      <c r="J11" s="8"/>
      <c r="K11" s="8">
        <v>1.8</v>
      </c>
      <c r="L11" s="20">
        <v>14.5</v>
      </c>
      <c r="M11" s="8" t="s">
        <v>25</v>
      </c>
      <c r="N11" s="20">
        <v>5.5</v>
      </c>
      <c r="O11" s="20">
        <v>5.3</v>
      </c>
      <c r="P11" s="8">
        <f t="shared" si="3"/>
        <v>96.36363636363636</v>
      </c>
      <c r="Q11" s="8">
        <v>22.5</v>
      </c>
      <c r="R11" s="8">
        <v>22.1</v>
      </c>
      <c r="S11" s="8">
        <f t="shared" si="4"/>
        <v>98.22222222222223</v>
      </c>
      <c r="T11" s="8"/>
      <c r="U11" s="20"/>
      <c r="V11" s="8"/>
      <c r="W11" s="8"/>
      <c r="X11" s="20"/>
      <c r="Y11" s="8"/>
      <c r="Z11" s="8"/>
      <c r="AA11" s="20"/>
      <c r="AB11" s="8"/>
      <c r="AC11" s="8"/>
      <c r="AD11" s="20"/>
      <c r="AE11" s="8"/>
      <c r="AF11" s="20"/>
      <c r="AG11" s="20"/>
      <c r="AH11" s="8"/>
    </row>
    <row r="12" spans="1:34" s="5" customFormat="1" ht="15.75">
      <c r="A12" s="4" t="s">
        <v>16</v>
      </c>
      <c r="B12" s="14">
        <f t="shared" si="0"/>
        <v>205.3</v>
      </c>
      <c r="C12" s="19">
        <f t="shared" si="0"/>
        <v>127.9</v>
      </c>
      <c r="D12" s="8">
        <f t="shared" si="1"/>
        <v>62.29907452508524</v>
      </c>
      <c r="E12" s="8">
        <v>0.3</v>
      </c>
      <c r="F12" s="20">
        <v>0.2</v>
      </c>
      <c r="G12" s="8"/>
      <c r="H12" s="8"/>
      <c r="I12" s="20"/>
      <c r="J12" s="8"/>
      <c r="K12" s="8"/>
      <c r="L12" s="20"/>
      <c r="M12" s="8" t="s">
        <v>25</v>
      </c>
      <c r="N12" s="20">
        <v>15.5</v>
      </c>
      <c r="O12" s="20">
        <v>11.8</v>
      </c>
      <c r="P12" s="8">
        <f t="shared" si="3"/>
        <v>76.12903225806453</v>
      </c>
      <c r="Q12" s="8">
        <v>189.5</v>
      </c>
      <c r="R12" s="8">
        <v>115.9</v>
      </c>
      <c r="S12" s="8">
        <f t="shared" si="4"/>
        <v>61.16094986807388</v>
      </c>
      <c r="T12" s="8"/>
      <c r="U12" s="20"/>
      <c r="V12" s="8"/>
      <c r="W12" s="8"/>
      <c r="X12" s="20"/>
      <c r="Y12" s="8"/>
      <c r="Z12" s="8"/>
      <c r="AA12" s="20"/>
      <c r="AB12" s="8"/>
      <c r="AC12" s="8"/>
      <c r="AD12" s="20"/>
      <c r="AE12" s="8"/>
      <c r="AF12" s="20"/>
      <c r="AG12" s="20"/>
      <c r="AH12" s="8"/>
    </row>
    <row r="13" spans="1:34" s="5" customFormat="1" ht="15.75">
      <c r="A13" s="4" t="s">
        <v>17</v>
      </c>
      <c r="B13" s="14">
        <f t="shared" si="0"/>
        <v>91.6</v>
      </c>
      <c r="C13" s="19">
        <f t="shared" si="0"/>
        <v>88.4</v>
      </c>
      <c r="D13" s="8">
        <f t="shared" si="1"/>
        <v>96.50655021834062</v>
      </c>
      <c r="E13" s="8"/>
      <c r="F13" s="20"/>
      <c r="G13" s="8"/>
      <c r="H13" s="8"/>
      <c r="I13" s="20"/>
      <c r="J13" s="8"/>
      <c r="K13" s="8"/>
      <c r="L13" s="20"/>
      <c r="M13" s="8"/>
      <c r="N13" s="20">
        <v>3.6</v>
      </c>
      <c r="O13" s="20"/>
      <c r="P13" s="8"/>
      <c r="Q13" s="8">
        <v>88</v>
      </c>
      <c r="R13" s="8">
        <v>88.4</v>
      </c>
      <c r="S13" s="8">
        <f t="shared" si="4"/>
        <v>100.45454545454547</v>
      </c>
      <c r="T13" s="8"/>
      <c r="U13" s="20"/>
      <c r="V13" s="8"/>
      <c r="W13" s="8"/>
      <c r="X13" s="20"/>
      <c r="Y13" s="8"/>
      <c r="Z13" s="8"/>
      <c r="AA13" s="20"/>
      <c r="AB13" s="8"/>
      <c r="AC13" s="8"/>
      <c r="AD13" s="20"/>
      <c r="AE13" s="8"/>
      <c r="AF13" s="20"/>
      <c r="AG13" s="20"/>
      <c r="AH13" s="8"/>
    </row>
    <row r="14" spans="1:34" s="15" customFormat="1" ht="15.75">
      <c r="A14" s="13" t="s">
        <v>19</v>
      </c>
      <c r="B14" s="14">
        <f>SUM(B10:B13)</f>
        <v>921.3000000000001</v>
      </c>
      <c r="C14" s="14">
        <f>SUM(C10:C13)</f>
        <v>836.0999999999999</v>
      </c>
      <c r="D14" s="14">
        <f t="shared" si="1"/>
        <v>90.75219798111362</v>
      </c>
      <c r="E14" s="14">
        <f>SUM(E10:E13)</f>
        <v>331.5</v>
      </c>
      <c r="F14" s="14">
        <f>SUM(F10:F13)</f>
        <v>334.09999999999997</v>
      </c>
      <c r="G14" s="8">
        <f t="shared" si="2"/>
        <v>100.7843137254902</v>
      </c>
      <c r="H14" s="14">
        <f>SUM(H10:H13)</f>
        <v>0</v>
      </c>
      <c r="I14" s="14">
        <f>SUM(I10:I13)</f>
        <v>0</v>
      </c>
      <c r="J14" s="14"/>
      <c r="K14" s="14">
        <f>SUM(K10:K13)</f>
        <v>1.8</v>
      </c>
      <c r="L14" s="14">
        <f>SUM(L10:L13)</f>
        <v>17.6</v>
      </c>
      <c r="M14" s="14" t="s">
        <v>25</v>
      </c>
      <c r="N14" s="14">
        <f>SUM(N10:N13)</f>
        <v>86.6</v>
      </c>
      <c r="O14" s="14">
        <f>SUM(O10:O13)</f>
        <v>73.3</v>
      </c>
      <c r="P14" s="14">
        <f t="shared" si="3"/>
        <v>84.64203233256352</v>
      </c>
      <c r="Q14" s="14">
        <f>SUM(Q10:Q13)</f>
        <v>501.4</v>
      </c>
      <c r="R14" s="14">
        <f>SUM(R10:R13)</f>
        <v>411.1</v>
      </c>
      <c r="S14" s="14">
        <f t="shared" si="4"/>
        <v>81.99042680494615</v>
      </c>
      <c r="T14" s="14">
        <f>SUM(T10:T13)</f>
        <v>0</v>
      </c>
      <c r="U14" s="14">
        <f>SUM(U10:U13)</f>
        <v>0</v>
      </c>
      <c r="V14" s="14" t="str">
        <f>IF(T14=0," ",IF(U14/T14*100&gt;200,"св.200",U14/T14))</f>
        <v> </v>
      </c>
      <c r="W14" s="14">
        <f>SUM(W10:W13)</f>
        <v>0</v>
      </c>
      <c r="X14" s="14">
        <f>SUM(X10:X13)</f>
        <v>0</v>
      </c>
      <c r="Y14" s="14" t="str">
        <f>IF(W14=0," ",IF(X14/W14*100&gt;200,"св.200",X14/W14))</f>
        <v> </v>
      </c>
      <c r="Z14" s="14">
        <f>SUM(Z10:Z13)</f>
        <v>0</v>
      </c>
      <c r="AA14" s="14">
        <f>SUM(AA10:AA13)</f>
        <v>0</v>
      </c>
      <c r="AB14" s="14" t="str">
        <f>IF(Z14=0," ",IF(AA14/Z14*100&gt;200,"св.200",AA14/Z14))</f>
        <v> </v>
      </c>
      <c r="AC14" s="14">
        <f>SUM(AC10:AC13)</f>
        <v>0</v>
      </c>
      <c r="AD14" s="14">
        <f>SUM(AD10:AD13)</f>
        <v>0</v>
      </c>
      <c r="AE14" s="14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</row>
    <row r="15" spans="1:34" s="15" customFormat="1" ht="15.75">
      <c r="A15" s="13" t="s">
        <v>18</v>
      </c>
      <c r="B15" s="14">
        <f>B8+B14</f>
        <v>1300.9</v>
      </c>
      <c r="C15" s="14">
        <f>C8+C14</f>
        <v>1238.1999999999998</v>
      </c>
      <c r="D15" s="14">
        <f t="shared" si="1"/>
        <v>95.18025982012452</v>
      </c>
      <c r="E15" s="14">
        <f>E8+E14</f>
        <v>523.2</v>
      </c>
      <c r="F15" s="14">
        <f>F8+F14</f>
        <v>531.6999999999999</v>
      </c>
      <c r="G15" s="8">
        <f t="shared" si="2"/>
        <v>101.62461773700304</v>
      </c>
      <c r="H15" s="14">
        <f>H8+H14</f>
        <v>183.1</v>
      </c>
      <c r="I15" s="14">
        <f>I8+I14</f>
        <v>170.3</v>
      </c>
      <c r="J15" s="14">
        <f>I15/H15*100</f>
        <v>93.00928454396505</v>
      </c>
      <c r="K15" s="14">
        <f>K8+K14</f>
        <v>6.1</v>
      </c>
      <c r="L15" s="14">
        <f>L8+L14</f>
        <v>51.300000000000004</v>
      </c>
      <c r="M15" s="14" t="s">
        <v>25</v>
      </c>
      <c r="N15" s="14">
        <f>N8+N14</f>
        <v>86.6</v>
      </c>
      <c r="O15" s="14">
        <f>O8+O14</f>
        <v>73.3</v>
      </c>
      <c r="P15" s="14">
        <f t="shared" si="3"/>
        <v>84.64203233256352</v>
      </c>
      <c r="Q15" s="14">
        <f>Q8+Q14</f>
        <v>501.4</v>
      </c>
      <c r="R15" s="14">
        <f>R8+R14</f>
        <v>411.1</v>
      </c>
      <c r="S15" s="14">
        <f t="shared" si="4"/>
        <v>81.99042680494615</v>
      </c>
      <c r="T15" s="14">
        <f>T8+T14</f>
        <v>0.5</v>
      </c>
      <c r="U15" s="14">
        <f>U8+U14</f>
        <v>0.5</v>
      </c>
      <c r="V15" s="14">
        <f>U15/T15*100</f>
        <v>100</v>
      </c>
      <c r="W15" s="14">
        <f>W8+W14</f>
        <v>0</v>
      </c>
      <c r="X15" s="14">
        <f>X8+X14</f>
        <v>0</v>
      </c>
      <c r="Y15" s="14" t="str">
        <f>IF(W15=0," ",IF(X15/W15*100&gt;200,"св.200",X15/W15))</f>
        <v> </v>
      </c>
      <c r="Z15" s="14">
        <f>Z8+Z14</f>
        <v>0.5</v>
      </c>
      <c r="AA15" s="14">
        <f>AA8+AA14</f>
        <v>0.5</v>
      </c>
      <c r="AB15" s="14">
        <f>AA15/Z15*100</f>
        <v>100</v>
      </c>
      <c r="AC15" s="14">
        <f>AC8+AC14</f>
        <v>0</v>
      </c>
      <c r="AD15" s="14">
        <f>AD8+AD14</f>
        <v>0</v>
      </c>
      <c r="AE15" s="14"/>
      <c r="AF15" s="14">
        <f>AF8+AF14</f>
        <v>0</v>
      </c>
      <c r="AG15" s="14">
        <f>AG8+AG14</f>
        <v>0</v>
      </c>
      <c r="AH15" s="14"/>
    </row>
    <row r="16" spans="1:21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8" spans="1:7" ht="36.75" customHeight="1">
      <c r="A18" s="25"/>
      <c r="B18" s="25"/>
      <c r="C18" s="25"/>
      <c r="D18" s="25"/>
      <c r="E18" s="25"/>
      <c r="F18" s="25"/>
      <c r="G18" s="25"/>
    </row>
    <row r="19" ht="16.5" customHeight="1"/>
  </sheetData>
  <sheetProtection/>
  <mergeCells count="25">
    <mergeCell ref="AB5:AB6"/>
    <mergeCell ref="T4:U5"/>
    <mergeCell ref="AE5:AE6"/>
    <mergeCell ref="AC5:AD5"/>
    <mergeCell ref="Q4:R5"/>
    <mergeCell ref="M4:M6"/>
    <mergeCell ref="AF5:AG5"/>
    <mergeCell ref="AH5:AH6"/>
    <mergeCell ref="W5:X5"/>
    <mergeCell ref="Y5:Y6"/>
    <mergeCell ref="S4:S6"/>
    <mergeCell ref="W4:AH4"/>
    <mergeCell ref="V4:V6"/>
    <mergeCell ref="Z5:AA5"/>
    <mergeCell ref="P4:P6"/>
    <mergeCell ref="J4:J6"/>
    <mergeCell ref="H4:I5"/>
    <mergeCell ref="N4:O5"/>
    <mergeCell ref="A18:G18"/>
    <mergeCell ref="E4:F5"/>
    <mergeCell ref="D4:D6"/>
    <mergeCell ref="B4:C5"/>
    <mergeCell ref="A4:A6"/>
    <mergeCell ref="G4:G6"/>
    <mergeCell ref="K4:L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2016-03-17T07:20:12Z</cp:lastPrinted>
  <dcterms:created xsi:type="dcterms:W3CDTF">2014-06-09T12:14:06Z</dcterms:created>
  <dcterms:modified xsi:type="dcterms:W3CDTF">2017-07-25T11:13:22Z</dcterms:modified>
  <cp:category/>
  <cp:version/>
  <cp:contentType/>
  <cp:contentStatus/>
</cp:coreProperties>
</file>